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015" windowHeight="7890" activeTab="0"/>
  </bookViews>
  <sheets>
    <sheet name="I" sheetId="1" r:id="rId1"/>
    <sheet name="TONG HOP " sheetId="2" state="hidden" r:id="rId2"/>
  </sheets>
  <definedNames>
    <definedName name="_xlnm.Print_Titles" localSheetId="0">'I'!$10:$10</definedName>
    <definedName name="_xlnm.Print_Titles" localSheetId="1">'TONG HOP '!$9:$9</definedName>
  </definedNames>
  <calcPr fullCalcOnLoad="1"/>
</workbook>
</file>

<file path=xl/sharedStrings.xml><?xml version="1.0" encoding="utf-8"?>
<sst xmlns="http://schemas.openxmlformats.org/spreadsheetml/2006/main" count="525" uniqueCount="438">
  <si>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</si>
  <si>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</si>
  <si>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</si>
  <si>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</si>
  <si>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</si>
  <si>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</si>
  <si>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</si>
  <si>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</si>
  <si>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</si>
  <si>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</si>
  <si>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</si>
  <si>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</si>
  <si>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</si>
  <si>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</si>
  <si>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 xml:space="preserve">Nguyễn Hữu </t>
  </si>
  <si>
    <t xml:space="preserve">Ngô Văn </t>
  </si>
  <si>
    <t>Phương</t>
  </si>
  <si>
    <t>Trung</t>
  </si>
  <si>
    <t xml:space="preserve"> - Số bài không đạt: </t>
  </si>
  <si>
    <t>NĂM SINH</t>
  </si>
  <si>
    <t>SỐ PHÁCH</t>
  </si>
  <si>
    <t xml:space="preserve">Lê Thanh </t>
  </si>
  <si>
    <t>Hạnh</t>
  </si>
  <si>
    <t xml:space="preserve">Nguyễn Thị Mỹ </t>
  </si>
  <si>
    <t xml:space="preserve">Trần Văn </t>
  </si>
  <si>
    <t>Nam</t>
  </si>
  <si>
    <t>Phước</t>
  </si>
  <si>
    <t xml:space="preserve">Quách Văn </t>
  </si>
  <si>
    <t>Tính</t>
  </si>
  <si>
    <t>Tuấn</t>
  </si>
  <si>
    <t>Vũ</t>
  </si>
  <si>
    <t>Phần: I</t>
  </si>
  <si>
    <t xml:space="preserve">Nguyễn Vân </t>
  </si>
  <si>
    <t>Anh </t>
  </si>
  <si>
    <t xml:space="preserve">Trần Phương </t>
  </si>
  <si>
    <t>Bình</t>
  </si>
  <si>
    <t xml:space="preserve">Trương Thái </t>
  </si>
  <si>
    <t xml:space="preserve">Nguyễn Sơn </t>
  </si>
  <si>
    <t>Ca</t>
  </si>
  <si>
    <t xml:space="preserve">Dương Thị Thúy </t>
  </si>
  <si>
    <t>Châm </t>
  </si>
  <si>
    <t xml:space="preserve">Huỳnh Thị Mỹ </t>
  </si>
  <si>
    <t>Châu </t>
  </si>
  <si>
    <t xml:space="preserve">Huỳnh Văn </t>
  </si>
  <si>
    <t>Chung</t>
  </si>
  <si>
    <t xml:space="preserve">Phạm Phước </t>
  </si>
  <si>
    <t>Cường</t>
  </si>
  <si>
    <t xml:space="preserve">Đoàn Hùng </t>
  </si>
  <si>
    <t xml:space="preserve">Trần Hải </t>
  </si>
  <si>
    <t>Đăng</t>
  </si>
  <si>
    <t xml:space="preserve">Phạm Thị </t>
  </si>
  <si>
    <t>Diện </t>
  </si>
  <si>
    <t xml:space="preserve">Dương Thị Mỹ </t>
  </si>
  <si>
    <t>Dung </t>
  </si>
  <si>
    <t xml:space="preserve">Phạm Thành </t>
  </si>
  <si>
    <t>Dũng</t>
  </si>
  <si>
    <t xml:space="preserve">Võ Phương </t>
  </si>
  <si>
    <t>Hà </t>
  </si>
  <si>
    <t xml:space="preserve">Trần Thị Ngọc </t>
  </si>
  <si>
    <t xml:space="preserve">Trần Xuân </t>
  </si>
  <si>
    <t>Hải</t>
  </si>
  <si>
    <t>1976 </t>
  </si>
  <si>
    <t xml:space="preserve">Huỳnh Thị Thúy </t>
  </si>
  <si>
    <t>Hằng </t>
  </si>
  <si>
    <t>Hạnh </t>
  </si>
  <si>
    <t xml:space="preserve">Phạm Vinh </t>
  </si>
  <si>
    <t xml:space="preserve">Trần Ngọc </t>
  </si>
  <si>
    <t>Hiền </t>
  </si>
  <si>
    <t xml:space="preserve">Thích Thanh </t>
  </si>
  <si>
    <t>Hiệp</t>
  </si>
  <si>
    <t xml:space="preserve">Huỳnh Nghĩa </t>
  </si>
  <si>
    <t xml:space="preserve">Nguyễn Ngọc </t>
  </si>
  <si>
    <t xml:space="preserve">Lê Thiện </t>
  </si>
  <si>
    <t>1984 </t>
  </si>
  <si>
    <t xml:space="preserve">Phan Thị Minh </t>
  </si>
  <si>
    <t>Hiếu </t>
  </si>
  <si>
    <t xml:space="preserve">Võ Bửu </t>
  </si>
  <si>
    <t>Hiếu</t>
  </si>
  <si>
    <t>Hòa</t>
  </si>
  <si>
    <t xml:space="preserve">Trần Thanh </t>
  </si>
  <si>
    <t>Hùng</t>
  </si>
  <si>
    <t xml:space="preserve">Lê Châu </t>
  </si>
  <si>
    <t>1967 </t>
  </si>
  <si>
    <t>1970 </t>
  </si>
  <si>
    <t>Hưởng</t>
  </si>
  <si>
    <t xml:space="preserve">Huỳnh Mộc </t>
  </si>
  <si>
    <t>Khải</t>
  </si>
  <si>
    <t xml:space="preserve">Phan Duy </t>
  </si>
  <si>
    <t>Khang</t>
  </si>
  <si>
    <t xml:space="preserve">Hứa Ngọc Nguyên </t>
  </si>
  <si>
    <t>Khoa</t>
  </si>
  <si>
    <t>Lợi</t>
  </si>
  <si>
    <t xml:space="preserve">Dương Văn </t>
  </si>
  <si>
    <t xml:space="preserve">Lê Hoàng </t>
  </si>
  <si>
    <t>Long</t>
  </si>
  <si>
    <t xml:space="preserve">Lương Thế </t>
  </si>
  <si>
    <t>Luân</t>
  </si>
  <si>
    <t xml:space="preserve">Phạm Quang </t>
  </si>
  <si>
    <t>Mạnh</t>
  </si>
  <si>
    <t xml:space="preserve">La Tuấn </t>
  </si>
  <si>
    <t>Minh</t>
  </si>
  <si>
    <t xml:space="preserve">Đặng Hoàng </t>
  </si>
  <si>
    <t xml:space="preserve">Lê Thị </t>
  </si>
  <si>
    <t>Ngát </t>
  </si>
  <si>
    <t>Ngoan</t>
  </si>
  <si>
    <t> 1971</t>
  </si>
  <si>
    <t xml:space="preserve">Trần Thị Kim </t>
  </si>
  <si>
    <t>Ngọc </t>
  </si>
  <si>
    <t xml:space="preserve">Huỳnh Kim </t>
  </si>
  <si>
    <t>Nguyên </t>
  </si>
  <si>
    <t xml:space="preserve">Trương Công </t>
  </si>
  <si>
    <t>Nhân</t>
  </si>
  <si>
    <t xml:space="preserve">Trần Thị Tố </t>
  </si>
  <si>
    <t>Như </t>
  </si>
  <si>
    <t>Phú</t>
  </si>
  <si>
    <t xml:space="preserve">Đỗ Thị Mỹ </t>
  </si>
  <si>
    <t>Phụng </t>
  </si>
  <si>
    <t xml:space="preserve">Tống Ngọc </t>
  </si>
  <si>
    <t xml:space="preserve">Lê Thị Mỹ </t>
  </si>
  <si>
    <t>Phương </t>
  </si>
  <si>
    <t xml:space="preserve">Nguyễn Như </t>
  </si>
  <si>
    <t>Phượng </t>
  </si>
  <si>
    <t xml:space="preserve">Nguyễn Phú </t>
  </si>
  <si>
    <t>Quí</t>
  </si>
  <si>
    <t xml:space="preserve">Võ Thành </t>
  </si>
  <si>
    <t>Sang</t>
  </si>
  <si>
    <t xml:space="preserve">Huỳnh Quang </t>
  </si>
  <si>
    <t xml:space="preserve">Võ Thị Bé </t>
  </si>
  <si>
    <t>Sáu </t>
  </si>
  <si>
    <t xml:space="preserve">Lê Hồng </t>
  </si>
  <si>
    <t>Sen </t>
  </si>
  <si>
    <t xml:space="preserve">Tăng Hoàng </t>
  </si>
  <si>
    <t>Sơn</t>
  </si>
  <si>
    <t xml:space="preserve">Bùi Bảo </t>
  </si>
  <si>
    <t>Tâm</t>
  </si>
  <si>
    <t xml:space="preserve">Nguyễn Thị Như </t>
  </si>
  <si>
    <t>Tâm </t>
  </si>
  <si>
    <t xml:space="preserve">Lại Minh </t>
  </si>
  <si>
    <t>Tân</t>
  </si>
  <si>
    <t>Tây</t>
  </si>
  <si>
    <t xml:space="preserve">Trần Giang </t>
  </si>
  <si>
    <t>Thanh</t>
  </si>
  <si>
    <t>1982 </t>
  </si>
  <si>
    <t xml:space="preserve">Trần Thị Phương </t>
  </si>
  <si>
    <t>Thảo </t>
  </si>
  <si>
    <t xml:space="preserve">Phạm Mỹ </t>
  </si>
  <si>
    <t>Thiện </t>
  </si>
  <si>
    <t xml:space="preserve">Nguyễn Tấn </t>
  </si>
  <si>
    <t>Thuận</t>
  </si>
  <si>
    <t xml:space="preserve">Trương Thị Bích </t>
  </si>
  <si>
    <t>Thuận </t>
  </si>
  <si>
    <t xml:space="preserve">Lê Phú </t>
  </si>
  <si>
    <t>Thuộc</t>
  </si>
  <si>
    <t xml:space="preserve">Nguyễn Thị Bích </t>
  </si>
  <si>
    <t>Thuỷ </t>
  </si>
  <si>
    <t xml:space="preserve">Đoàn Thị Thanh </t>
  </si>
  <si>
    <t>Thúy </t>
  </si>
  <si>
    <t xml:space="preserve">Nguyễn Thị Thanh </t>
  </si>
  <si>
    <t xml:space="preserve">Đào Mạnh </t>
  </si>
  <si>
    <t xml:space="preserve">Huỳnh Bửu </t>
  </si>
  <si>
    <t>Toàn</t>
  </si>
  <si>
    <t xml:space="preserve">Nguyễn Thị Quyền </t>
  </si>
  <si>
    <t>Trân </t>
  </si>
  <si>
    <t xml:space="preserve">Nguyễn Thị Huyền </t>
  </si>
  <si>
    <t> Trang</t>
  </si>
  <si>
    <t xml:space="preserve">Nguyễn Thanh </t>
  </si>
  <si>
    <t>Triết</t>
  </si>
  <si>
    <t xml:space="preserve">Võ Anh </t>
  </si>
  <si>
    <t>1978 </t>
  </si>
  <si>
    <t xml:space="preserve">Đặng Thanh </t>
  </si>
  <si>
    <t>Tuyền </t>
  </si>
  <si>
    <t xml:space="preserve">Huỳnh Chấn </t>
  </si>
  <si>
    <t>Viên</t>
  </si>
  <si>
    <t xml:space="preserve">Bùi Quốc </t>
  </si>
  <si>
    <t>Việt</t>
  </si>
  <si>
    <t xml:space="preserve">Trần Minh </t>
  </si>
  <si>
    <t xml:space="preserve">Bùi Thanh </t>
  </si>
  <si>
    <t>Xuân </t>
  </si>
  <si>
    <t>CỘNG HÒA XÃ HỘI CHỦ NGHĨA VIỆT NAM</t>
  </si>
  <si>
    <t>Độc lập - Tự do - Hạnh Phúc</t>
  </si>
  <si>
    <t xml:space="preserve">    DANH SÁCH ĐIỂM TỔNG HỢP</t>
  </si>
  <si>
    <t>Họ và tên</t>
  </si>
  <si>
    <t>Năm sinh</t>
  </si>
  <si>
    <t>Phần I</t>
  </si>
  <si>
    <t>Phần II</t>
  </si>
  <si>
    <t>Tiểu luận</t>
  </si>
  <si>
    <t>Bình quân</t>
  </si>
  <si>
    <t>Xếp loại</t>
  </si>
  <si>
    <t>Ghi chú</t>
  </si>
  <si>
    <t xml:space="preserve">  * Tổng số:    </t>
  </si>
  <si>
    <t>Số lượng</t>
  </si>
  <si>
    <t>Tỉ lệ (%)</t>
  </si>
  <si>
    <t>KT. HIỆU TRƯỞNG</t>
  </si>
  <si>
    <t xml:space="preserve"> - Loại giỏi: </t>
  </si>
  <si>
    <t>PHÓ HIỆU TRƯỞNG</t>
  </si>
  <si>
    <t xml:space="preserve"> - Loại khá: </t>
  </si>
  <si>
    <t xml:space="preserve"> - Loại trung bình:  </t>
  </si>
  <si>
    <t>ThS. Lê Văn Bền</t>
  </si>
  <si>
    <t>An Giang, ngày 23 tháng 8 năm 2017</t>
  </si>
  <si>
    <t xml:space="preserve">    LỚP CHUYÊN VIÊN KHÓA 55 (Châu Đốc)</t>
  </si>
  <si>
    <t>Thi Tự luận</t>
  </si>
  <si>
    <t>Bảo</t>
  </si>
  <si>
    <t>1983 </t>
  </si>
  <si>
    <t>1977 </t>
  </si>
  <si>
    <t>Huy</t>
  </si>
  <si>
    <t>1985 </t>
  </si>
  <si>
    <t xml:space="preserve">Phạm Ngọc </t>
  </si>
  <si>
    <t xml:space="preserve">Nguyễn Thị Bé </t>
  </si>
  <si>
    <t xml:space="preserve">Phạm Thanh </t>
  </si>
  <si>
    <t>Nguyên</t>
  </si>
  <si>
    <t>Nhung </t>
  </si>
  <si>
    <t xml:space="preserve">Nguyễn Hồng </t>
  </si>
  <si>
    <t xml:space="preserve">Phan Thanh </t>
  </si>
  <si>
    <t>Thành</t>
  </si>
  <si>
    <t xml:space="preserve">Nguyễn Thị Kim </t>
  </si>
  <si>
    <t>Thủy </t>
  </si>
  <si>
    <t>Trí</t>
  </si>
  <si>
    <t xml:space="preserve">Nguyễn Thành </t>
  </si>
  <si>
    <t>Xuyến </t>
  </si>
  <si>
    <t>An Giang, ngày 23 tháng 11 năm 2017</t>
  </si>
  <si>
    <t>LỚP CHUYÊN VIÊN KHÓA 57</t>
  </si>
  <si>
    <t>Giỏi</t>
  </si>
  <si>
    <t>Khá</t>
  </si>
  <si>
    <t>TB</t>
  </si>
  <si>
    <t>KĐ</t>
  </si>
  <si>
    <t xml:space="preserve">Lê Hòa </t>
  </si>
  <si>
    <t>An</t>
  </si>
  <si>
    <t xml:space="preserve">Vương Tú </t>
  </si>
  <si>
    <t xml:space="preserve">Đoàn Quốc </t>
  </si>
  <si>
    <t xml:space="preserve">Néang Sâm </t>
  </si>
  <si>
    <t xml:space="preserve"> Bô</t>
  </si>
  <si>
    <t xml:space="preserve">Lê Quốc </t>
  </si>
  <si>
    <t>Châu</t>
  </si>
  <si>
    <t xml:space="preserve">Huỳnh Ngọc Kim </t>
  </si>
  <si>
    <t>Chi</t>
  </si>
  <si>
    <t xml:space="preserve">Trần Trung </t>
  </si>
  <si>
    <t>Đẳng</t>
  </si>
  <si>
    <t>Danh</t>
  </si>
  <si>
    <t xml:space="preserve">Trần Công </t>
  </si>
  <si>
    <t xml:space="preserve">Hoàng Phát </t>
  </si>
  <si>
    <t>Đạt</t>
  </si>
  <si>
    <t>Đẹp</t>
  </si>
  <si>
    <t xml:space="preserve">Trần Thị </t>
  </si>
  <si>
    <t>Đẹp </t>
  </si>
  <si>
    <t>Diễm</t>
  </si>
  <si>
    <t>Đức</t>
  </si>
  <si>
    <t xml:space="preserve">Đinh Thị Thùy </t>
  </si>
  <si>
    <t xml:space="preserve">Nguyễn Thị Thùy </t>
  </si>
  <si>
    <t>Dương </t>
  </si>
  <si>
    <t xml:space="preserve">Bùi Thị Kiều </t>
  </si>
  <si>
    <t>Duyên </t>
  </si>
  <si>
    <t xml:space="preserve">Bùi Hữu </t>
  </si>
  <si>
    <t>Giang</t>
  </si>
  <si>
    <t> 1988</t>
  </si>
  <si>
    <t xml:space="preserve">Nguyễn Thụy Hồng </t>
  </si>
  <si>
    <t xml:space="preserve">Đinh Văn </t>
  </si>
  <si>
    <t>Hiền</t>
  </si>
  <si>
    <t xml:space="preserve">Hồ Thị Minh </t>
  </si>
  <si>
    <t xml:space="preserve">Lê Phước </t>
  </si>
  <si>
    <t xml:space="preserve">Mai Phạm Trung </t>
  </si>
  <si>
    <t xml:space="preserve">Ngô Thanh </t>
  </si>
  <si>
    <t>Hoàng</t>
  </si>
  <si>
    <t xml:space="preserve">Thái Minh </t>
  </si>
  <si>
    <t>Huấn</t>
  </si>
  <si>
    <t>1989 </t>
  </si>
  <si>
    <t xml:space="preserve">Nguyễn Sĩ </t>
  </si>
  <si>
    <t>Hùng</t>
  </si>
  <si>
    <t>Hưng</t>
  </si>
  <si>
    <t xml:space="preserve">Nguyễn Quốc </t>
  </si>
  <si>
    <t>1990 </t>
  </si>
  <si>
    <t xml:space="preserve">Đỗ Văn </t>
  </si>
  <si>
    <t>Hữu</t>
  </si>
  <si>
    <t xml:space="preserve">Nguyễn Thế </t>
  </si>
  <si>
    <t>Khánh</t>
  </si>
  <si>
    <t xml:space="preserve">Hồ Phan Thị </t>
  </si>
  <si>
    <t>Khuê </t>
  </si>
  <si>
    <t xml:space="preserve">Nguyễn Thị Thúy </t>
  </si>
  <si>
    <t>Kiều </t>
  </si>
  <si>
    <t xml:space="preserve">Phan Tùng </t>
  </si>
  <si>
    <t>Lâm</t>
  </si>
  <si>
    <t xml:space="preserve">Đỗ Thị Cẩm </t>
  </si>
  <si>
    <t>Linh </t>
  </si>
  <si>
    <t xml:space="preserve">Lê Thị Chúc </t>
  </si>
  <si>
    <t>Loan </t>
  </si>
  <si>
    <t xml:space="preserve">Trần Thị Thanh </t>
  </si>
  <si>
    <t xml:space="preserve">Đặng Thành </t>
  </si>
  <si>
    <t xml:space="preserve">Võ Thị Kim </t>
  </si>
  <si>
    <t> Ngân</t>
  </si>
  <si>
    <t xml:space="preserve">Lâm Đặng </t>
  </si>
  <si>
    <t>Nghĩa</t>
  </si>
  <si>
    <t xml:space="preserve">Thái Trọng </t>
  </si>
  <si>
    <t xml:space="preserve">Cao Hồng </t>
  </si>
  <si>
    <t xml:space="preserve">Nguyễn Xuân </t>
  </si>
  <si>
    <t>Nhã </t>
  </si>
  <si>
    <t xml:space="preserve">Trương Thị Tuyết </t>
  </si>
  <si>
    <t xml:space="preserve">Võ Thị Hồng </t>
  </si>
  <si>
    <t> Nhung</t>
  </si>
  <si>
    <t>Nương</t>
  </si>
  <si>
    <t xml:space="preserve">Hồ Thị Hồng </t>
  </si>
  <si>
    <t>Phướng </t>
  </si>
  <si>
    <t xml:space="preserve">Nguyễn Thị </t>
  </si>
  <si>
    <t xml:space="preserve">Bùi Quốc </t>
  </si>
  <si>
    <t>Quang</t>
  </si>
  <si>
    <t xml:space="preserve">Đỗ Hoàng Kim </t>
  </si>
  <si>
    <t>Quý</t>
  </si>
  <si>
    <t>1974 </t>
  </si>
  <si>
    <t>Sắm</t>
  </si>
  <si>
    <t xml:space="preserve">Lê Thành </t>
  </si>
  <si>
    <t xml:space="preserve">Lâm Hoàng </t>
  </si>
  <si>
    <t>Thân</t>
  </si>
  <si>
    <t> 1986</t>
  </si>
  <si>
    <t xml:space="preserve">Tô Đình </t>
  </si>
  <si>
    <t xml:space="preserve">Nguyễn Thị Hồng </t>
  </si>
  <si>
    <t xml:space="preserve">Lê Phương </t>
  </si>
  <si>
    <t>Thoa </t>
  </si>
  <si>
    <t xml:space="preserve">Huỳnh Bích </t>
  </si>
  <si>
    <t>Trà</t>
  </si>
  <si>
    <t xml:space="preserve">Trần Hồng </t>
  </si>
  <si>
    <t>Trân</t>
  </si>
  <si>
    <t xml:space="preserve">Trương Thụy Bảo </t>
  </si>
  <si>
    <t xml:space="preserve">Huỳnh Thị Minh </t>
  </si>
  <si>
    <t>Trang </t>
  </si>
  <si>
    <t xml:space="preserve">Nguyễn Cao </t>
  </si>
  <si>
    <t xml:space="preserve">Diệp Trần Khánh </t>
  </si>
  <si>
    <t>Triển </t>
  </si>
  <si>
    <t xml:space="preserve">Huỳnh Hiền </t>
  </si>
  <si>
    <t xml:space="preserve">Nguyễn Thị Thu </t>
  </si>
  <si>
    <t>Trinh </t>
  </si>
  <si>
    <t>Trúc </t>
  </si>
  <si>
    <t xml:space="preserve">Lưu Huỳnh </t>
  </si>
  <si>
    <t xml:space="preserve">Lâm Văn </t>
  </si>
  <si>
    <t>Tường</t>
  </si>
  <si>
    <t xml:space="preserve">Lê Thị Bảo </t>
  </si>
  <si>
    <t xml:space="preserve">Hoàng Thị </t>
  </si>
  <si>
    <t>Tuyết</t>
  </si>
  <si>
    <t xml:space="preserve">Võ Nguyễn Phương </t>
  </si>
  <si>
    <t>Uyên </t>
  </si>
  <si>
    <t xml:space="preserve">Quách Hải </t>
  </si>
  <si>
    <t>Vân</t>
  </si>
  <si>
    <t xml:space="preserve">Chế Lan </t>
  </si>
  <si>
    <t xml:space="preserve">Thời Văn </t>
  </si>
  <si>
    <t xml:space="preserve">Võ Châu </t>
  </si>
  <si>
    <t>Vinh</t>
  </si>
  <si>
    <t xml:space="preserve">Đặng Thị </t>
  </si>
  <si>
    <t>Vớn </t>
  </si>
  <si>
    <t>Yến</t>
  </si>
  <si>
    <t>A1</t>
  </si>
  <si>
    <t>A2</t>
  </si>
  <si>
    <t>A3</t>
  </si>
  <si>
    <t>A4</t>
  </si>
  <si>
    <t>A5</t>
  </si>
  <si>
    <t>A83</t>
  </si>
  <si>
    <t>A82</t>
  </si>
  <si>
    <t>A89</t>
  </si>
  <si>
    <t>A90</t>
  </si>
  <si>
    <t>A91</t>
  </si>
  <si>
    <t>A84</t>
  </si>
  <si>
    <t>A85</t>
  </si>
  <si>
    <t>A86</t>
  </si>
  <si>
    <t>A87</t>
  </si>
  <si>
    <t>A88</t>
  </si>
  <si>
    <t>Ngày thi: 08/11/2017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</si>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</sst>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sz val="12"/>
      <name val="VNI-Centur"/>
      <family val="0"/>
    </font>
    <font>
      <sz val="12"/>
      <name val="VNI-Times"/>
      <family val="0"/>
    </font>
    <font>
      <sz val="10"/>
      <name val="VNI-Helve"/>
      <family val="0"/>
    </font>
    <font>
      <b/>
      <sz val="12"/>
      <name val="Times New Roman"/>
      <family val="1"/>
    </font>
    <font>
      <b/>
      <sz val="12"/>
      <name val="VNI-Times"/>
      <family val="0"/>
    </font>
    <font>
      <sz val="10"/>
      <name val="VNI-Times"/>
      <family val="0"/>
    </font>
    <font>
      <b/>
      <sz val="13"/>
      <name val="VNI-Times"/>
      <family val="0"/>
    </font>
    <font>
      <sz val="11"/>
      <name val="VNI-Times"/>
      <family val="0"/>
    </font>
    <font>
      <b/>
      <sz val="16"/>
      <name val="Times New Roman"/>
      <family val="1"/>
    </font>
    <font>
      <b/>
      <sz val="16"/>
      <name val="VNI-Times"/>
      <family val="0"/>
    </font>
    <font>
      <sz val="11"/>
      <name val="VNI-Helve"/>
      <family val="0"/>
    </font>
    <font>
      <b/>
      <sz val="11"/>
      <name val="VNI-Helv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VNI-Times"/>
      <family val="0"/>
    </font>
    <font>
      <sz val="13"/>
      <name val="VNI-Times"/>
      <family val="0"/>
    </font>
    <font>
      <sz val="14"/>
      <name val="VNI-Times"/>
      <family val="0"/>
    </font>
    <font>
      <b/>
      <sz val="12"/>
      <name val="VNI-Centur"/>
      <family val="0"/>
    </font>
    <font>
      <sz val="11"/>
      <name val="Times New Roman"/>
      <family val="1"/>
    </font>
    <font>
      <sz val="11"/>
      <name val="VNI-Centur"/>
      <family val="0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49" fontId="10" fillId="0" borderId="1" applyAlignment="0">
      <protection/>
    </xf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67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13" xfId="56" applyFont="1" applyFill="1" applyBorder="1" applyAlignment="1">
      <alignment horizontal="center" vertical="center"/>
      <protection/>
    </xf>
    <xf numFmtId="0" fontId="12" fillId="0" borderId="12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9" fillId="0" borderId="14" xfId="56" applyFont="1" applyBorder="1" applyAlignment="1">
      <alignment horizontal="center" vertical="center"/>
      <protection/>
    </xf>
    <xf numFmtId="164" fontId="11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>
      <alignment horizontal="center" vertical="center"/>
      <protection/>
    </xf>
    <xf numFmtId="0" fontId="9" fillId="0" borderId="16" xfId="56" applyFont="1" applyBorder="1" applyAlignment="1">
      <alignment horizontal="left" vertical="center"/>
      <protection/>
    </xf>
    <xf numFmtId="0" fontId="9" fillId="0" borderId="17" xfId="56" applyFont="1" applyBorder="1" applyAlignment="1">
      <alignment horizontal="left" vertical="center"/>
      <protection/>
    </xf>
    <xf numFmtId="0" fontId="9" fillId="0" borderId="18" xfId="56" applyFont="1" applyBorder="1" applyAlignment="1">
      <alignment horizontal="left" vertical="center"/>
      <protection/>
    </xf>
    <xf numFmtId="0" fontId="9" fillId="0" borderId="19" xfId="56" applyFont="1" applyBorder="1" applyAlignment="1">
      <alignment horizontal="left" vertical="center"/>
      <protection/>
    </xf>
    <xf numFmtId="0" fontId="9" fillId="0" borderId="20" xfId="56" applyFont="1" applyBorder="1" applyAlignment="1">
      <alignment horizontal="left" vertical="center"/>
      <protection/>
    </xf>
    <xf numFmtId="0" fontId="9" fillId="0" borderId="21" xfId="56" applyFont="1" applyBorder="1" applyAlignment="1">
      <alignment horizontal="left" vertical="center"/>
      <protection/>
    </xf>
    <xf numFmtId="0" fontId="14" fillId="0" borderId="0" xfId="61" applyFont="1" applyAlignment="1">
      <alignment horizontal="center"/>
      <protection/>
    </xf>
    <xf numFmtId="0" fontId="15" fillId="0" borderId="0" xfId="60" applyFont="1">
      <alignment/>
      <protection/>
    </xf>
    <xf numFmtId="0" fontId="17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0" xfId="60" applyFont="1">
      <alignment/>
      <protection/>
    </xf>
    <xf numFmtId="0" fontId="19" fillId="0" borderId="0" xfId="61" applyFont="1" applyAlignment="1">
      <alignment horizontal="center"/>
      <protection/>
    </xf>
    <xf numFmtId="0" fontId="19" fillId="0" borderId="0" xfId="61" applyFont="1" applyAlignment="1">
      <alignment horizontal="left"/>
      <protection/>
    </xf>
    <xf numFmtId="0" fontId="20" fillId="0" borderId="0" xfId="61" applyFont="1" applyAlignment="1">
      <alignment horizontal="center"/>
      <protection/>
    </xf>
    <xf numFmtId="0" fontId="18" fillId="0" borderId="0" xfId="61" applyFont="1" applyAlignment="1">
      <alignment horizontal="left"/>
      <protection/>
    </xf>
    <xf numFmtId="0" fontId="22" fillId="0" borderId="0" xfId="61" applyFont="1" applyAlignment="1">
      <alignment horizontal="center"/>
      <protection/>
    </xf>
    <xf numFmtId="0" fontId="23" fillId="0" borderId="0" xfId="60" applyFont="1">
      <alignment/>
      <protection/>
    </xf>
    <xf numFmtId="0" fontId="24" fillId="0" borderId="0" xfId="60" applyFont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0" fontId="25" fillId="0" borderId="15" xfId="60" applyFont="1" applyBorder="1" applyAlignment="1">
      <alignment horizontal="center" vertical="center"/>
      <protection/>
    </xf>
    <xf numFmtId="0" fontId="27" fillId="0" borderId="22" xfId="60" applyFont="1" applyBorder="1" applyAlignment="1">
      <alignment horizontal="center" vertical="center" wrapText="1"/>
      <protection/>
    </xf>
    <xf numFmtId="0" fontId="26" fillId="0" borderId="23" xfId="60" applyFont="1" applyBorder="1" applyAlignment="1">
      <alignment horizontal="center" vertical="center" wrapText="1"/>
      <protection/>
    </xf>
    <xf numFmtId="0" fontId="26" fillId="0" borderId="15" xfId="60" applyFont="1" applyBorder="1" applyAlignment="1">
      <alignment horizontal="center" vertical="center" wrapText="1"/>
      <protection/>
    </xf>
    <xf numFmtId="0" fontId="26" fillId="0" borderId="15" xfId="60" applyNumberFormat="1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28" fillId="0" borderId="23" xfId="60" applyFont="1" applyBorder="1" applyAlignment="1" quotePrefix="1">
      <alignment horizontal="center" vertical="center"/>
      <protection/>
    </xf>
    <xf numFmtId="164" fontId="3" fillId="0" borderId="23" xfId="60" applyNumberFormat="1" applyFont="1" applyBorder="1" applyAlignment="1">
      <alignment horizontal="center" vertical="center"/>
      <protection/>
    </xf>
    <xf numFmtId="164" fontId="3" fillId="0" borderId="15" xfId="60" applyNumberFormat="1" applyFont="1" applyBorder="1" applyAlignment="1">
      <alignment horizontal="center" vertical="center"/>
      <protection/>
    </xf>
    <xf numFmtId="164" fontId="28" fillId="0" borderId="0" xfId="60" applyNumberFormat="1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center"/>
      <protection/>
    </xf>
    <xf numFmtId="0" fontId="28" fillId="0" borderId="0" xfId="60" applyFont="1" applyAlignment="1">
      <alignment horizontal="center" vertical="center"/>
      <protection/>
    </xf>
    <xf numFmtId="164" fontId="4" fillId="0" borderId="15" xfId="60" applyNumberFormat="1" applyFont="1" applyBorder="1" applyAlignment="1">
      <alignment horizontal="center" vertical="center"/>
      <protection/>
    </xf>
    <xf numFmtId="164" fontId="3" fillId="33" borderId="15" xfId="60" applyNumberFormat="1" applyFont="1" applyFill="1" applyBorder="1" applyAlignment="1">
      <alignment horizontal="center" vertical="center"/>
      <protection/>
    </xf>
    <xf numFmtId="164" fontId="4" fillId="33" borderId="15" xfId="60" applyNumberFormat="1" applyFont="1" applyFill="1" applyBorder="1" applyAlignment="1">
      <alignment horizontal="center" vertical="center"/>
      <protection/>
    </xf>
    <xf numFmtId="164" fontId="28" fillId="33" borderId="0" xfId="60" applyNumberFormat="1" applyFont="1" applyFill="1" applyBorder="1" applyAlignment="1">
      <alignment horizontal="center" vertical="center"/>
      <protection/>
    </xf>
    <xf numFmtId="0" fontId="28" fillId="33" borderId="0" xfId="60" applyFont="1" applyFill="1" applyBorder="1" applyAlignment="1">
      <alignment horizontal="center" vertical="center"/>
      <protection/>
    </xf>
    <xf numFmtId="0" fontId="28" fillId="33" borderId="0" xfId="60" applyFont="1" applyFill="1" applyAlignment="1">
      <alignment horizontal="center" vertical="center"/>
      <protection/>
    </xf>
    <xf numFmtId="0" fontId="28" fillId="0" borderId="24" xfId="60" applyFont="1" applyBorder="1" applyAlignment="1" quotePrefix="1">
      <alignment horizontal="center" vertical="center"/>
      <protection/>
    </xf>
    <xf numFmtId="0" fontId="3" fillId="0" borderId="24" xfId="60" applyFont="1" applyBorder="1" applyAlignment="1">
      <alignment wrapText="1"/>
      <protection/>
    </xf>
    <xf numFmtId="0" fontId="29" fillId="0" borderId="24" xfId="60" applyFont="1" applyBorder="1">
      <alignment/>
      <protection/>
    </xf>
    <xf numFmtId="164" fontId="29" fillId="0" borderId="24" xfId="60" applyNumberFormat="1" applyFont="1" applyBorder="1" applyAlignment="1">
      <alignment horizontal="center"/>
      <protection/>
    </xf>
    <xf numFmtId="164" fontId="28" fillId="0" borderId="24" xfId="60" applyNumberFormat="1" applyFont="1" applyBorder="1" applyAlignment="1">
      <alignment horizontal="center" vertical="center"/>
      <protection/>
    </xf>
    <xf numFmtId="164" fontId="3" fillId="0" borderId="0" xfId="60" applyNumberFormat="1" applyFont="1" applyBorder="1" applyAlignment="1">
      <alignment horizontal="center" vertical="center"/>
      <protection/>
    </xf>
    <xf numFmtId="164" fontId="29" fillId="0" borderId="0" xfId="60" applyNumberFormat="1" applyFont="1" applyBorder="1" applyAlignment="1">
      <alignment horizontal="center"/>
      <protection/>
    </xf>
    <xf numFmtId="164" fontId="29" fillId="0" borderId="0" xfId="60" applyNumberFormat="1" applyFont="1" applyBorder="1" applyAlignment="1" applyProtection="1">
      <alignment horizontal="center"/>
      <protection/>
    </xf>
    <xf numFmtId="0" fontId="29" fillId="0" borderId="0" xfId="60" applyFont="1" applyBorder="1" applyAlignment="1">
      <alignment horizontal="center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Border="1">
      <alignment/>
      <protection/>
    </xf>
    <xf numFmtId="0" fontId="13" fillId="0" borderId="0" xfId="60">
      <alignment/>
      <protection/>
    </xf>
    <xf numFmtId="0" fontId="4" fillId="0" borderId="15" xfId="60" applyFont="1" applyFill="1" applyBorder="1" applyAlignment="1">
      <alignment horizontal="left" vertical="center" wrapText="1"/>
      <protection/>
    </xf>
    <xf numFmtId="0" fontId="30" fillId="0" borderId="0" xfId="60" applyFont="1" applyAlignment="1">
      <alignment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3" fillId="0" borderId="0" xfId="60" applyFont="1">
      <alignment/>
      <protection/>
    </xf>
    <xf numFmtId="0" fontId="31" fillId="0" borderId="0" xfId="60" applyFont="1" applyAlignment="1">
      <alignment vertical="top"/>
      <protection/>
    </xf>
    <xf numFmtId="0" fontId="32" fillId="0" borderId="0" xfId="60" applyFont="1">
      <alignment/>
      <protection/>
    </xf>
    <xf numFmtId="0" fontId="13" fillId="0" borderId="0" xfId="60" applyAlignment="1">
      <alignment horizontal="left"/>
      <protection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5" xfId="56" applyFont="1" applyBorder="1" applyAlignment="1">
      <alignment horizontal="center" vertical="center"/>
      <protection/>
    </xf>
    <xf numFmtId="164" fontId="11" fillId="0" borderId="17" xfId="0" applyNumberFormat="1" applyFont="1" applyBorder="1" applyAlignment="1" applyProtection="1">
      <alignment horizontal="center" vertical="center" wrapText="1"/>
      <protection/>
    </xf>
    <xf numFmtId="164" fontId="11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top" wrapText="1"/>
    </xf>
    <xf numFmtId="0" fontId="5" fillId="0" borderId="0" xfId="56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4" fillId="0" borderId="23" xfId="60" applyNumberFormat="1" applyFont="1" applyFill="1" applyBorder="1" applyAlignment="1">
      <alignment horizontal="center" vertical="center" wrapText="1"/>
      <protection/>
    </xf>
    <xf numFmtId="164" fontId="4" fillId="0" borderId="26" xfId="60" applyNumberFormat="1" applyFont="1" applyFill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0" fontId="2" fillId="0" borderId="0" xfId="61" applyNumberFormat="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16" fillId="0" borderId="0" xfId="61" applyNumberFormat="1" applyFont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21" fillId="0" borderId="0" xfId="61" applyNumberFormat="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26" fillId="0" borderId="22" xfId="60" applyNumberFormat="1" applyFont="1" applyBorder="1" applyAlignment="1">
      <alignment horizontal="center" vertical="center" wrapText="1"/>
      <protection/>
    </xf>
    <xf numFmtId="0" fontId="27" fillId="0" borderId="22" xfId="60" applyFont="1" applyBorder="1" applyAlignment="1">
      <alignment horizontal="center" vertical="center" wrapText="1"/>
      <protection/>
    </xf>
    <xf numFmtId="164" fontId="4" fillId="0" borderId="0" xfId="60" applyNumberFormat="1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164" fontId="3" fillId="0" borderId="15" xfId="60" applyNumberFormat="1" applyFont="1" applyFill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left" vertical="center" wrapText="1"/>
      <protection/>
    </xf>
    <xf numFmtId="164" fontId="3" fillId="0" borderId="23" xfId="60" applyNumberFormat="1" applyFont="1" applyBorder="1" applyAlignment="1">
      <alignment horizontal="center" vertical="center"/>
      <protection/>
    </xf>
    <xf numFmtId="164" fontId="3" fillId="0" borderId="26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_Dth_th0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19050</xdr:rowOff>
    </xdr:from>
    <xdr:to>
      <xdr:col>1</xdr:col>
      <xdr:colOff>1247775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763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9525</xdr:rowOff>
    </xdr:from>
    <xdr:to>
      <xdr:col>5</xdr:col>
      <xdr:colOff>1162050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147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0</xdr:rowOff>
    </xdr:from>
    <xdr:to>
      <xdr:col>1</xdr:col>
      <xdr:colOff>1181100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" y="685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</xdr:row>
      <xdr:rowOff>0</xdr:rowOff>
    </xdr:from>
    <xdr:to>
      <xdr:col>8</xdr:col>
      <xdr:colOff>647700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38575" y="4667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96" zoomScaleNormal="96" zoomScalePageLayoutView="0" workbookViewId="0" topLeftCell="A1">
      <selection activeCell="K10" sqref="K10"/>
    </sheetView>
  </sheetViews>
  <sheetFormatPr defaultColWidth="8.8515625" defaultRowHeight="12.75"/>
  <cols>
    <col min="1" max="1" width="4.8515625" style="15" customWidth="1"/>
    <col min="2" max="2" width="22.7109375" style="12" customWidth="1"/>
    <col min="3" max="3" width="9.7109375" style="12" customWidth="1"/>
    <col min="4" max="4" width="14.7109375" style="12" customWidth="1"/>
    <col min="5" max="5" width="12.8515625" style="12" customWidth="1"/>
    <col min="6" max="6" width="18.421875" style="12" customWidth="1"/>
    <col min="7" max="7" width="16.28125" style="12" customWidth="1"/>
    <col min="8" max="16384" width="8.8515625" style="12" customWidth="1"/>
  </cols>
  <sheetData>
    <row r="1" spans="1:7" s="1" customFormat="1" ht="16.5">
      <c r="A1" s="104" t="s">
        <v>0</v>
      </c>
      <c r="B1" s="104"/>
      <c r="C1" s="104"/>
      <c r="D1" s="104" t="s">
        <v>1</v>
      </c>
      <c r="E1" s="104"/>
      <c r="F1" s="104"/>
      <c r="G1" s="104"/>
    </row>
    <row r="2" spans="1:7" s="1" customFormat="1" ht="18.75">
      <c r="A2" s="105" t="s">
        <v>2</v>
      </c>
      <c r="B2" s="105"/>
      <c r="C2" s="105"/>
      <c r="D2" s="2"/>
      <c r="E2" s="105" t="s">
        <v>3</v>
      </c>
      <c r="F2" s="105"/>
      <c r="G2" s="20"/>
    </row>
    <row r="3" spans="1:7" s="1" customFormat="1" ht="16.5">
      <c r="A3" s="105" t="s">
        <v>4</v>
      </c>
      <c r="B3" s="105"/>
      <c r="C3" s="105"/>
      <c r="D3" s="2"/>
      <c r="E3" s="21"/>
      <c r="F3" s="21"/>
      <c r="G3" s="3"/>
    </row>
    <row r="4" spans="1:7" s="1" customFormat="1" ht="18.75">
      <c r="A4" s="4"/>
      <c r="B4" s="20"/>
      <c r="C4" s="20"/>
      <c r="D4" s="20"/>
      <c r="E4" s="5" t="s">
        <v>219</v>
      </c>
      <c r="F4" s="5"/>
      <c r="G4" s="3"/>
    </row>
    <row r="5" spans="1:7" s="1" customFormat="1" ht="27" customHeight="1">
      <c r="A5" s="97" t="s">
        <v>5</v>
      </c>
      <c r="B5" s="97"/>
      <c r="C5" s="97"/>
      <c r="D5" s="97"/>
      <c r="E5" s="97"/>
      <c r="F5" s="97"/>
      <c r="G5" s="97"/>
    </row>
    <row r="6" spans="1:7" s="1" customFormat="1" ht="21" customHeight="1">
      <c r="A6" s="97" t="s">
        <v>220</v>
      </c>
      <c r="B6" s="97"/>
      <c r="C6" s="97"/>
      <c r="D6" s="97"/>
      <c r="E6" s="97"/>
      <c r="F6" s="97"/>
      <c r="G6" s="97"/>
    </row>
    <row r="7" spans="1:7" s="1" customFormat="1" ht="22.5" customHeight="1">
      <c r="A7" s="20"/>
      <c r="B7" s="97" t="s">
        <v>31</v>
      </c>
      <c r="C7" s="97"/>
      <c r="D7" s="97"/>
      <c r="E7" s="97"/>
      <c r="F7" s="97"/>
      <c r="G7" s="97"/>
    </row>
    <row r="8" spans="1:7" s="1" customFormat="1" ht="18.75" customHeight="1">
      <c r="A8" s="6"/>
      <c r="B8" s="88" t="s">
        <v>361</v>
      </c>
      <c r="C8" s="87"/>
      <c r="F8" s="88" t="s">
        <v>200</v>
      </c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93" t="s">
        <v>6</v>
      </c>
      <c r="B10" s="100" t="s">
        <v>7</v>
      </c>
      <c r="C10" s="101"/>
      <c r="D10" s="25" t="s">
        <v>19</v>
      </c>
      <c r="E10" s="25" t="s">
        <v>8</v>
      </c>
      <c r="F10" s="25" t="s">
        <v>20</v>
      </c>
      <c r="G10" s="24" t="s">
        <v>9</v>
      </c>
    </row>
    <row r="11" spans="1:7" ht="27" customHeight="1">
      <c r="A11" s="92">
        <v>1</v>
      </c>
      <c r="B11" s="31" t="s">
        <v>225</v>
      </c>
      <c r="C11" s="32" t="s">
        <v>226</v>
      </c>
      <c r="D11" s="26" t="s">
        <v>61</v>
      </c>
      <c r="E11" s="90">
        <v>8</v>
      </c>
      <c r="F11" s="26" t="s">
        <v>351</v>
      </c>
      <c r="G11" s="23"/>
    </row>
    <row r="12" spans="1:7" ht="27" customHeight="1">
      <c r="A12" s="89">
        <v>2</v>
      </c>
      <c r="B12" s="31" t="s">
        <v>227</v>
      </c>
      <c r="C12" s="32" t="s">
        <v>33</v>
      </c>
      <c r="D12" s="26">
        <v>1982</v>
      </c>
      <c r="E12" s="91">
        <v>8</v>
      </c>
      <c r="F12" s="26" t="s">
        <v>356</v>
      </c>
      <c r="G12" s="11"/>
    </row>
    <row r="13" spans="1:7" ht="27" customHeight="1">
      <c r="A13" s="89">
        <v>3</v>
      </c>
      <c r="B13" s="31" t="s">
        <v>228</v>
      </c>
      <c r="C13" s="32" t="s">
        <v>201</v>
      </c>
      <c r="D13" s="26">
        <v>1978</v>
      </c>
      <c r="E13" s="91">
        <v>7.5</v>
      </c>
      <c r="F13" s="26" t="s">
        <v>357</v>
      </c>
      <c r="G13" s="11"/>
    </row>
    <row r="14" spans="1:7" ht="27" customHeight="1">
      <c r="A14" s="89">
        <v>4</v>
      </c>
      <c r="B14" s="31" t="s">
        <v>217</v>
      </c>
      <c r="C14" s="32" t="s">
        <v>201</v>
      </c>
      <c r="D14" s="26">
        <v>1976</v>
      </c>
      <c r="E14" s="91">
        <v>7.5</v>
      </c>
      <c r="F14" s="26" t="s">
        <v>358</v>
      </c>
      <c r="G14" s="11"/>
    </row>
    <row r="15" spans="1:7" ht="27" customHeight="1">
      <c r="A15" s="89">
        <v>5</v>
      </c>
      <c r="B15" s="31" t="s">
        <v>229</v>
      </c>
      <c r="C15" s="32" t="s">
        <v>230</v>
      </c>
      <c r="D15" s="26">
        <v>1979</v>
      </c>
      <c r="E15" s="91">
        <v>7</v>
      </c>
      <c r="F15" s="26" t="s">
        <v>359</v>
      </c>
      <c r="G15" s="11"/>
    </row>
    <row r="16" spans="1:7" ht="27" customHeight="1">
      <c r="A16" s="89">
        <v>6</v>
      </c>
      <c r="B16" s="31" t="s">
        <v>231</v>
      </c>
      <c r="C16" s="32" t="s">
        <v>232</v>
      </c>
      <c r="D16" s="26">
        <v>1970</v>
      </c>
      <c r="E16" s="91">
        <v>6.5</v>
      </c>
      <c r="F16" s="26" t="s">
        <v>360</v>
      </c>
      <c r="G16" s="11"/>
    </row>
    <row r="17" spans="1:7" ht="27" customHeight="1">
      <c r="A17" s="89">
        <v>7</v>
      </c>
      <c r="B17" s="31" t="s">
        <v>233</v>
      </c>
      <c r="C17" s="32" t="s">
        <v>234</v>
      </c>
      <c r="D17" s="26">
        <v>1976</v>
      </c>
      <c r="E17" s="91">
        <v>7</v>
      </c>
      <c r="F17" s="26" t="s">
        <v>353</v>
      </c>
      <c r="G17" s="11"/>
    </row>
    <row r="18" spans="1:7" ht="27" customHeight="1">
      <c r="A18" s="89">
        <v>8</v>
      </c>
      <c r="B18" s="31" t="s">
        <v>235</v>
      </c>
      <c r="C18" s="32" t="s">
        <v>236</v>
      </c>
      <c r="D18" s="26">
        <v>1982</v>
      </c>
      <c r="E18" s="91">
        <v>7</v>
      </c>
      <c r="F18" s="26" t="s">
        <v>355</v>
      </c>
      <c r="G18" s="11"/>
    </row>
    <row r="19" spans="1:7" ht="27" customHeight="1">
      <c r="A19" s="89">
        <v>9</v>
      </c>
      <c r="B19" s="31" t="s">
        <v>10</v>
      </c>
      <c r="C19" s="32" t="s">
        <v>237</v>
      </c>
      <c r="D19" s="26">
        <v>1969</v>
      </c>
      <c r="E19" s="91">
        <v>7</v>
      </c>
      <c r="F19" s="26" t="s">
        <v>354</v>
      </c>
      <c r="G19" s="11"/>
    </row>
    <row r="20" spans="1:7" ht="27" customHeight="1">
      <c r="A20" s="89">
        <v>10</v>
      </c>
      <c r="B20" s="31" t="s">
        <v>238</v>
      </c>
      <c r="C20" s="32" t="s">
        <v>237</v>
      </c>
      <c r="D20" s="26" t="s">
        <v>142</v>
      </c>
      <c r="E20" s="91">
        <v>8</v>
      </c>
      <c r="F20" s="26" t="s">
        <v>346</v>
      </c>
      <c r="G20" s="11"/>
    </row>
    <row r="21" spans="1:7" ht="27" customHeight="1">
      <c r="A21" s="89">
        <v>11</v>
      </c>
      <c r="B21" s="31" t="s">
        <v>239</v>
      </c>
      <c r="C21" s="32" t="s">
        <v>240</v>
      </c>
      <c r="D21" s="26">
        <v>1974</v>
      </c>
      <c r="E21" s="91">
        <v>8</v>
      </c>
      <c r="F21" s="26" t="s">
        <v>348</v>
      </c>
      <c r="G21" s="11"/>
    </row>
    <row r="22" spans="1:7" ht="27" customHeight="1">
      <c r="A22" s="89">
        <v>12</v>
      </c>
      <c r="B22" s="31" t="s">
        <v>10</v>
      </c>
      <c r="C22" s="32" t="s">
        <v>241</v>
      </c>
      <c r="D22" s="26">
        <v>1977</v>
      </c>
      <c r="E22" s="91">
        <v>8</v>
      </c>
      <c r="F22" s="26" t="s">
        <v>347</v>
      </c>
      <c r="G22" s="11"/>
    </row>
    <row r="23" spans="1:7" ht="27" customHeight="1">
      <c r="A23" s="89">
        <v>13</v>
      </c>
      <c r="B23" s="31" t="s">
        <v>242</v>
      </c>
      <c r="C23" s="32" t="s">
        <v>243</v>
      </c>
      <c r="D23" s="26">
        <v>1979</v>
      </c>
      <c r="E23" s="91">
        <v>7.5</v>
      </c>
      <c r="F23" s="26" t="s">
        <v>349</v>
      </c>
      <c r="G23" s="11"/>
    </row>
    <row r="24" spans="1:7" ht="27" customHeight="1">
      <c r="A24" s="89">
        <v>14</v>
      </c>
      <c r="B24" s="31" t="s">
        <v>66</v>
      </c>
      <c r="C24" s="32" t="s">
        <v>244</v>
      </c>
      <c r="D24" s="26">
        <v>1986</v>
      </c>
      <c r="E24" s="91">
        <v>8</v>
      </c>
      <c r="F24" s="26" t="s">
        <v>350</v>
      </c>
      <c r="G24" s="11"/>
    </row>
    <row r="25" spans="1:7" ht="27" customHeight="1">
      <c r="A25" s="89">
        <v>15</v>
      </c>
      <c r="B25" s="31" t="s">
        <v>14</v>
      </c>
      <c r="C25" s="32" t="s">
        <v>245</v>
      </c>
      <c r="D25" s="26">
        <v>1981</v>
      </c>
      <c r="E25" s="91">
        <v>7</v>
      </c>
      <c r="F25" s="26" t="s">
        <v>362</v>
      </c>
      <c r="G25" s="11"/>
    </row>
    <row r="26" spans="1:7" ht="27" customHeight="1">
      <c r="A26" s="89">
        <v>16</v>
      </c>
      <c r="B26" s="31" t="s">
        <v>246</v>
      </c>
      <c r="C26" s="32" t="s">
        <v>53</v>
      </c>
      <c r="D26" s="26">
        <v>1988</v>
      </c>
      <c r="E26" s="91">
        <v>8</v>
      </c>
      <c r="F26" s="26" t="s">
        <v>363</v>
      </c>
      <c r="G26" s="11"/>
    </row>
    <row r="27" spans="1:7" ht="27" customHeight="1">
      <c r="A27" s="89">
        <v>17</v>
      </c>
      <c r="B27" s="31" t="s">
        <v>214</v>
      </c>
      <c r="C27" s="32" t="s">
        <v>53</v>
      </c>
      <c r="D27" s="26">
        <v>1984</v>
      </c>
      <c r="E27" s="91">
        <v>8</v>
      </c>
      <c r="F27" s="26" t="s">
        <v>364</v>
      </c>
      <c r="G27" s="11"/>
    </row>
    <row r="28" spans="1:7" ht="27" customHeight="1">
      <c r="A28" s="89">
        <v>18</v>
      </c>
      <c r="B28" s="31" t="s">
        <v>247</v>
      </c>
      <c r="C28" s="32" t="s">
        <v>248</v>
      </c>
      <c r="D28" s="26">
        <v>1987</v>
      </c>
      <c r="E28" s="91">
        <v>7.5</v>
      </c>
      <c r="F28" s="26" t="s">
        <v>365</v>
      </c>
      <c r="G28" s="11"/>
    </row>
    <row r="29" spans="1:7" s="13" customFormat="1" ht="27" customHeight="1">
      <c r="A29" s="89">
        <v>19</v>
      </c>
      <c r="B29" s="31" t="s">
        <v>249</v>
      </c>
      <c r="C29" s="32" t="s">
        <v>250</v>
      </c>
      <c r="D29" s="26">
        <v>1986</v>
      </c>
      <c r="E29" s="91">
        <v>8</v>
      </c>
      <c r="F29" s="26" t="s">
        <v>366</v>
      </c>
      <c r="G29" s="11"/>
    </row>
    <row r="30" spans="1:7" ht="27" customHeight="1">
      <c r="A30" s="89">
        <v>20</v>
      </c>
      <c r="B30" s="31" t="s">
        <v>251</v>
      </c>
      <c r="C30" s="32" t="s">
        <v>252</v>
      </c>
      <c r="D30" s="26" t="s">
        <v>253</v>
      </c>
      <c r="E30" s="91">
        <v>8</v>
      </c>
      <c r="F30" s="26" t="s">
        <v>367</v>
      </c>
      <c r="G30" s="11"/>
    </row>
    <row r="31" spans="1:7" ht="27" customHeight="1">
      <c r="A31" s="89">
        <v>21</v>
      </c>
      <c r="B31" s="31" t="s">
        <v>79</v>
      </c>
      <c r="C31" s="32" t="s">
        <v>60</v>
      </c>
      <c r="D31" s="26" t="s">
        <v>142</v>
      </c>
      <c r="E31" s="91">
        <v>7.5</v>
      </c>
      <c r="F31" s="26" t="s">
        <v>368</v>
      </c>
      <c r="G31" s="11"/>
    </row>
    <row r="32" spans="1:7" ht="27" customHeight="1">
      <c r="A32" s="89">
        <v>22</v>
      </c>
      <c r="B32" s="31" t="s">
        <v>254</v>
      </c>
      <c r="C32" s="32" t="s">
        <v>64</v>
      </c>
      <c r="D32" s="26">
        <v>1979</v>
      </c>
      <c r="E32" s="91">
        <v>7.5</v>
      </c>
      <c r="F32" s="26" t="s">
        <v>369</v>
      </c>
      <c r="G32" s="11"/>
    </row>
    <row r="33" spans="1:7" ht="27" customHeight="1">
      <c r="A33" s="89">
        <v>23</v>
      </c>
      <c r="B33" s="31" t="s">
        <v>206</v>
      </c>
      <c r="C33" s="32" t="s">
        <v>22</v>
      </c>
      <c r="D33" s="26">
        <v>1983</v>
      </c>
      <c r="E33" s="91">
        <v>7.5</v>
      </c>
      <c r="F33" s="26" t="s">
        <v>370</v>
      </c>
      <c r="G33" s="11"/>
    </row>
    <row r="34" spans="1:7" ht="27" customHeight="1">
      <c r="A34" s="89">
        <v>24</v>
      </c>
      <c r="B34" s="31" t="s">
        <v>255</v>
      </c>
      <c r="C34" s="32" t="s">
        <v>256</v>
      </c>
      <c r="D34" s="26">
        <v>1967</v>
      </c>
      <c r="E34" s="91">
        <v>8</v>
      </c>
      <c r="F34" s="26" t="s">
        <v>371</v>
      </c>
      <c r="G34" s="11"/>
    </row>
    <row r="35" spans="1:7" ht="27" customHeight="1">
      <c r="A35" s="89">
        <v>25</v>
      </c>
      <c r="B35" s="31" t="s">
        <v>257</v>
      </c>
      <c r="C35" s="32" t="s">
        <v>75</v>
      </c>
      <c r="D35" s="26">
        <v>1989</v>
      </c>
      <c r="E35" s="91">
        <v>7.5</v>
      </c>
      <c r="F35" s="26" t="s">
        <v>372</v>
      </c>
      <c r="G35" s="11"/>
    </row>
    <row r="36" spans="1:7" ht="27" customHeight="1">
      <c r="A36" s="89">
        <v>26</v>
      </c>
      <c r="B36" s="31" t="s">
        <v>258</v>
      </c>
      <c r="C36" s="32" t="s">
        <v>78</v>
      </c>
      <c r="D36" s="26">
        <v>1971</v>
      </c>
      <c r="E36" s="91">
        <v>7.5</v>
      </c>
      <c r="F36" s="26" t="s">
        <v>373</v>
      </c>
      <c r="G36" s="11"/>
    </row>
    <row r="37" spans="1:7" ht="27" customHeight="1">
      <c r="A37" s="89">
        <v>27</v>
      </c>
      <c r="B37" s="31" t="s">
        <v>259</v>
      </c>
      <c r="C37" s="32" t="s">
        <v>78</v>
      </c>
      <c r="D37" s="26">
        <v>1986</v>
      </c>
      <c r="E37" s="91">
        <v>7.5</v>
      </c>
      <c r="F37" s="26" t="s">
        <v>374</v>
      </c>
      <c r="G37" s="11"/>
    </row>
    <row r="38" spans="1:7" ht="27" customHeight="1">
      <c r="A38" s="89">
        <v>28</v>
      </c>
      <c r="B38" s="31" t="s">
        <v>260</v>
      </c>
      <c r="C38" s="32" t="s">
        <v>261</v>
      </c>
      <c r="D38" s="26" t="s">
        <v>202</v>
      </c>
      <c r="E38" s="91">
        <v>7</v>
      </c>
      <c r="F38" s="26" t="s">
        <v>375</v>
      </c>
      <c r="G38" s="11"/>
    </row>
    <row r="39" spans="1:7" ht="27" customHeight="1">
      <c r="A39" s="89">
        <v>29</v>
      </c>
      <c r="B39" s="31" t="s">
        <v>262</v>
      </c>
      <c r="C39" s="32" t="s">
        <v>263</v>
      </c>
      <c r="D39" s="26" t="s">
        <v>264</v>
      </c>
      <c r="E39" s="91">
        <v>7.5</v>
      </c>
      <c r="F39" s="26" t="s">
        <v>376</v>
      </c>
      <c r="G39" s="11"/>
    </row>
    <row r="40" spans="1:7" s="14" customFormat="1" ht="27" customHeight="1">
      <c r="A40" s="89">
        <v>30</v>
      </c>
      <c r="B40" s="31" t="s">
        <v>265</v>
      </c>
      <c r="C40" s="32" t="s">
        <v>266</v>
      </c>
      <c r="D40" s="26">
        <v>1969</v>
      </c>
      <c r="E40" s="91">
        <v>6.5</v>
      </c>
      <c r="F40" s="26" t="s">
        <v>377</v>
      </c>
      <c r="G40" s="11"/>
    </row>
    <row r="41" spans="1:7" ht="27" customHeight="1">
      <c r="A41" s="89">
        <v>31</v>
      </c>
      <c r="B41" s="31" t="s">
        <v>208</v>
      </c>
      <c r="C41" s="32" t="s">
        <v>80</v>
      </c>
      <c r="D41" s="26">
        <v>1984</v>
      </c>
      <c r="E41" s="91">
        <v>7</v>
      </c>
      <c r="F41" s="26" t="s">
        <v>378</v>
      </c>
      <c r="G41" s="11"/>
    </row>
    <row r="42" spans="1:7" ht="27" customHeight="1">
      <c r="A42" s="89">
        <v>32</v>
      </c>
      <c r="B42" s="31" t="s">
        <v>231</v>
      </c>
      <c r="C42" s="32" t="s">
        <v>267</v>
      </c>
      <c r="D42" s="26">
        <v>1981</v>
      </c>
      <c r="E42" s="91">
        <v>7</v>
      </c>
      <c r="F42" s="26" t="s">
        <v>379</v>
      </c>
      <c r="G42" s="11"/>
    </row>
    <row r="43" spans="1:7" ht="27" customHeight="1">
      <c r="A43" s="89">
        <v>33</v>
      </c>
      <c r="B43" s="31" t="s">
        <v>268</v>
      </c>
      <c r="C43" s="32" t="s">
        <v>267</v>
      </c>
      <c r="D43" s="26" t="s">
        <v>269</v>
      </c>
      <c r="E43" s="91">
        <v>7</v>
      </c>
      <c r="F43" s="26" t="s">
        <v>380</v>
      </c>
      <c r="G43" s="19"/>
    </row>
    <row r="44" spans="1:7" ht="27" customHeight="1">
      <c r="A44" s="89">
        <v>34</v>
      </c>
      <c r="B44" s="31" t="s">
        <v>270</v>
      </c>
      <c r="C44" s="32" t="s">
        <v>271</v>
      </c>
      <c r="D44" s="26">
        <v>1972</v>
      </c>
      <c r="E44" s="91">
        <v>8</v>
      </c>
      <c r="F44" s="26" t="s">
        <v>381</v>
      </c>
      <c r="G44" s="11"/>
    </row>
    <row r="45" spans="1:7" ht="27" customHeight="1">
      <c r="A45" s="89">
        <v>35</v>
      </c>
      <c r="B45" s="31" t="s">
        <v>272</v>
      </c>
      <c r="C45" s="32" t="s">
        <v>204</v>
      </c>
      <c r="D45" s="26" t="s">
        <v>205</v>
      </c>
      <c r="E45" s="91">
        <v>7</v>
      </c>
      <c r="F45" s="26" t="s">
        <v>382</v>
      </c>
      <c r="G45" s="11"/>
    </row>
    <row r="46" spans="1:7" ht="27" customHeight="1">
      <c r="A46" s="89">
        <v>36</v>
      </c>
      <c r="B46" s="31" t="s">
        <v>268</v>
      </c>
      <c r="C46" s="32" t="s">
        <v>273</v>
      </c>
      <c r="D46" s="26">
        <v>1968</v>
      </c>
      <c r="E46" s="91">
        <v>8</v>
      </c>
      <c r="F46" s="26" t="s">
        <v>383</v>
      </c>
      <c r="G46" s="11"/>
    </row>
    <row r="47" spans="1:7" ht="27" customHeight="1">
      <c r="A47" s="89">
        <v>37</v>
      </c>
      <c r="B47" s="31" t="s">
        <v>274</v>
      </c>
      <c r="C47" s="32" t="s">
        <v>275</v>
      </c>
      <c r="D47" s="26">
        <v>1973</v>
      </c>
      <c r="E47" s="91">
        <v>7.5</v>
      </c>
      <c r="F47" s="26" t="s">
        <v>384</v>
      </c>
      <c r="G47" s="11"/>
    </row>
    <row r="48" spans="1:7" ht="27" customHeight="1">
      <c r="A48" s="89">
        <v>38</v>
      </c>
      <c r="B48" s="31" t="s">
        <v>276</v>
      </c>
      <c r="C48" s="32" t="s">
        <v>277</v>
      </c>
      <c r="D48" s="26">
        <v>1988</v>
      </c>
      <c r="E48" s="91">
        <v>8.5</v>
      </c>
      <c r="F48" s="26" t="s">
        <v>385</v>
      </c>
      <c r="G48" s="11"/>
    </row>
    <row r="49" spans="1:7" ht="27" customHeight="1">
      <c r="A49" s="89">
        <v>39</v>
      </c>
      <c r="B49" s="31" t="s">
        <v>278</v>
      </c>
      <c r="C49" s="32" t="s">
        <v>279</v>
      </c>
      <c r="D49" s="26">
        <v>1971</v>
      </c>
      <c r="E49" s="91">
        <v>8</v>
      </c>
      <c r="F49" s="26" t="s">
        <v>386</v>
      </c>
      <c r="G49" s="11"/>
    </row>
    <row r="50" spans="1:7" ht="27" customHeight="1">
      <c r="A50" s="89">
        <v>40</v>
      </c>
      <c r="B50" s="31" t="s">
        <v>280</v>
      </c>
      <c r="C50" s="32" t="s">
        <v>281</v>
      </c>
      <c r="D50" s="26">
        <v>1986</v>
      </c>
      <c r="E50" s="91">
        <v>8</v>
      </c>
      <c r="F50" s="26" t="s">
        <v>387</v>
      </c>
      <c r="G50" s="11"/>
    </row>
    <row r="51" spans="1:7" ht="27" customHeight="1">
      <c r="A51" s="89">
        <v>41</v>
      </c>
      <c r="B51" s="31" t="s">
        <v>282</v>
      </c>
      <c r="C51" s="32" t="s">
        <v>283</v>
      </c>
      <c r="D51" s="26">
        <v>1988</v>
      </c>
      <c r="E51" s="91">
        <v>8</v>
      </c>
      <c r="F51" s="26" t="s">
        <v>388</v>
      </c>
      <c r="G51" s="11"/>
    </row>
    <row r="52" spans="1:7" ht="27" customHeight="1">
      <c r="A52" s="89">
        <v>42</v>
      </c>
      <c r="B52" s="31" t="s">
        <v>284</v>
      </c>
      <c r="C52" s="32" t="s">
        <v>283</v>
      </c>
      <c r="D52" s="26">
        <v>1985</v>
      </c>
      <c r="E52" s="91">
        <v>7.5</v>
      </c>
      <c r="F52" s="26" t="s">
        <v>389</v>
      </c>
      <c r="G52" s="11"/>
    </row>
    <row r="53" spans="1:7" ht="27" customHeight="1">
      <c r="A53" s="89">
        <v>43</v>
      </c>
      <c r="B53" s="31" t="s">
        <v>285</v>
      </c>
      <c r="C53" s="32" t="s">
        <v>94</v>
      </c>
      <c r="D53" s="26">
        <v>1973</v>
      </c>
      <c r="E53" s="91">
        <v>7</v>
      </c>
      <c r="F53" s="26" t="s">
        <v>390</v>
      </c>
      <c r="G53" s="11"/>
    </row>
    <row r="54" spans="1:7" ht="27" customHeight="1">
      <c r="A54" s="89">
        <v>44</v>
      </c>
      <c r="B54" s="31" t="s">
        <v>10</v>
      </c>
      <c r="C54" s="32" t="s">
        <v>100</v>
      </c>
      <c r="D54" s="26">
        <v>1978</v>
      </c>
      <c r="E54" s="91">
        <v>9</v>
      </c>
      <c r="F54" s="26" t="s">
        <v>391</v>
      </c>
      <c r="G54" s="11"/>
    </row>
    <row r="55" spans="1:7" ht="27" customHeight="1">
      <c r="A55" s="89">
        <v>45</v>
      </c>
      <c r="B55" s="31" t="s">
        <v>286</v>
      </c>
      <c r="C55" s="32" t="s">
        <v>287</v>
      </c>
      <c r="D55" s="26">
        <v>1988</v>
      </c>
      <c r="E55" s="91">
        <v>8</v>
      </c>
      <c r="F55" s="26" t="s">
        <v>392</v>
      </c>
      <c r="G55" s="11"/>
    </row>
    <row r="56" spans="1:7" ht="27" customHeight="1">
      <c r="A56" s="89">
        <v>46</v>
      </c>
      <c r="B56" s="31" t="s">
        <v>288</v>
      </c>
      <c r="C56" s="32" t="s">
        <v>289</v>
      </c>
      <c r="D56" s="26" t="s">
        <v>73</v>
      </c>
      <c r="E56" s="91">
        <v>7.5</v>
      </c>
      <c r="F56" s="26" t="s">
        <v>393</v>
      </c>
      <c r="G56" s="11"/>
    </row>
    <row r="57" spans="1:7" ht="27" customHeight="1">
      <c r="A57" s="89">
        <v>47</v>
      </c>
      <c r="B57" s="31" t="s">
        <v>290</v>
      </c>
      <c r="C57" s="32" t="s">
        <v>289</v>
      </c>
      <c r="D57" s="26">
        <v>1986</v>
      </c>
      <c r="E57" s="91">
        <v>8</v>
      </c>
      <c r="F57" s="26" t="s">
        <v>394</v>
      </c>
      <c r="G57" s="11"/>
    </row>
    <row r="58" spans="1:7" ht="27" customHeight="1">
      <c r="A58" s="89">
        <v>48</v>
      </c>
      <c r="B58" s="31" t="s">
        <v>291</v>
      </c>
      <c r="C58" s="32" t="s">
        <v>104</v>
      </c>
      <c r="D58" s="26" t="s">
        <v>203</v>
      </c>
      <c r="E58" s="91">
        <v>7.5</v>
      </c>
      <c r="F58" s="26" t="s">
        <v>395</v>
      </c>
      <c r="G58" s="11"/>
    </row>
    <row r="59" spans="1:7" ht="27" customHeight="1">
      <c r="A59" s="89">
        <v>49</v>
      </c>
      <c r="B59" s="31" t="s">
        <v>217</v>
      </c>
      <c r="C59" s="32" t="s">
        <v>209</v>
      </c>
      <c r="D59" s="26">
        <v>1989</v>
      </c>
      <c r="E59" s="91">
        <v>8</v>
      </c>
      <c r="F59" s="26" t="s">
        <v>396</v>
      </c>
      <c r="G59" s="11"/>
    </row>
    <row r="60" spans="1:7" ht="27" customHeight="1">
      <c r="A60" s="89">
        <v>50</v>
      </c>
      <c r="B60" s="31" t="s">
        <v>292</v>
      </c>
      <c r="C60" s="32" t="s">
        <v>293</v>
      </c>
      <c r="D60" s="26">
        <v>1984</v>
      </c>
      <c r="E60" s="91">
        <v>8</v>
      </c>
      <c r="F60" s="26" t="s">
        <v>397</v>
      </c>
      <c r="G60" s="11"/>
    </row>
    <row r="61" spans="1:7" ht="27" customHeight="1">
      <c r="A61" s="89">
        <v>51</v>
      </c>
      <c r="B61" s="31" t="s">
        <v>294</v>
      </c>
      <c r="C61" s="32" t="s">
        <v>113</v>
      </c>
      <c r="D61" s="26">
        <v>1987</v>
      </c>
      <c r="E61" s="91">
        <v>8.5</v>
      </c>
      <c r="F61" s="26" t="s">
        <v>398</v>
      </c>
      <c r="G61" s="11"/>
    </row>
    <row r="62" spans="1:7" s="13" customFormat="1" ht="27" customHeight="1">
      <c r="A62" s="89">
        <v>52</v>
      </c>
      <c r="B62" s="31" t="s">
        <v>211</v>
      </c>
      <c r="C62" s="32" t="s">
        <v>210</v>
      </c>
      <c r="D62" s="26">
        <v>1984</v>
      </c>
      <c r="E62" s="91">
        <v>8</v>
      </c>
      <c r="F62" s="26" t="s">
        <v>399</v>
      </c>
      <c r="G62" s="11"/>
    </row>
    <row r="63" spans="1:7" ht="27" customHeight="1">
      <c r="A63" s="89">
        <v>53</v>
      </c>
      <c r="B63" s="31" t="s">
        <v>295</v>
      </c>
      <c r="C63" s="32" t="s">
        <v>296</v>
      </c>
      <c r="D63" s="26">
        <v>1989</v>
      </c>
      <c r="E63" s="91">
        <v>8</v>
      </c>
      <c r="F63" s="26" t="s">
        <v>400</v>
      </c>
      <c r="G63" s="11"/>
    </row>
    <row r="64" spans="1:7" ht="27" customHeight="1">
      <c r="A64" s="89">
        <v>54</v>
      </c>
      <c r="B64" s="31" t="s">
        <v>207</v>
      </c>
      <c r="C64" s="32" t="s">
        <v>297</v>
      </c>
      <c r="D64" s="26">
        <v>1986</v>
      </c>
      <c r="E64" s="91">
        <v>8</v>
      </c>
      <c r="F64" s="26" t="s">
        <v>401</v>
      </c>
      <c r="G64" s="11"/>
    </row>
    <row r="65" spans="1:7" ht="27" customHeight="1">
      <c r="A65" s="89">
        <v>55</v>
      </c>
      <c r="B65" s="31" t="s">
        <v>21</v>
      </c>
      <c r="C65" s="32" t="s">
        <v>16</v>
      </c>
      <c r="D65" s="26">
        <v>1978</v>
      </c>
      <c r="E65" s="91">
        <v>8.5</v>
      </c>
      <c r="F65" s="26" t="s">
        <v>402</v>
      </c>
      <c r="G65" s="11"/>
    </row>
    <row r="66" spans="1:7" ht="27" customHeight="1">
      <c r="A66" s="89">
        <v>56</v>
      </c>
      <c r="B66" s="31" t="s">
        <v>298</v>
      </c>
      <c r="C66" s="32" t="s">
        <v>299</v>
      </c>
      <c r="D66" s="26">
        <v>1990</v>
      </c>
      <c r="E66" s="91">
        <v>8.5</v>
      </c>
      <c r="F66" s="26" t="s">
        <v>403</v>
      </c>
      <c r="G66" s="11"/>
    </row>
    <row r="67" spans="1:7" ht="27" customHeight="1">
      <c r="A67" s="89">
        <v>57</v>
      </c>
      <c r="B67" s="31" t="s">
        <v>300</v>
      </c>
      <c r="C67" s="32" t="s">
        <v>121</v>
      </c>
      <c r="D67" s="26">
        <v>1982</v>
      </c>
      <c r="E67" s="91">
        <v>8</v>
      </c>
      <c r="F67" s="26" t="s">
        <v>404</v>
      </c>
      <c r="G67" s="11"/>
    </row>
    <row r="68" spans="1:7" ht="27" customHeight="1">
      <c r="A68" s="89">
        <v>58</v>
      </c>
      <c r="B68" s="31" t="s">
        <v>301</v>
      </c>
      <c r="C68" s="32" t="s">
        <v>302</v>
      </c>
      <c r="D68" s="26">
        <v>1982</v>
      </c>
      <c r="E68" s="91">
        <v>8.5</v>
      </c>
      <c r="F68" s="26" t="s">
        <v>405</v>
      </c>
      <c r="G68" s="11"/>
    </row>
    <row r="69" spans="1:7" ht="27" customHeight="1">
      <c r="A69" s="89">
        <v>59</v>
      </c>
      <c r="B69" s="31" t="s">
        <v>303</v>
      </c>
      <c r="C69" s="32" t="s">
        <v>123</v>
      </c>
      <c r="D69" s="26">
        <v>1981</v>
      </c>
      <c r="E69" s="91">
        <v>7.5</v>
      </c>
      <c r="F69" s="26" t="s">
        <v>406</v>
      </c>
      <c r="G69" s="11"/>
    </row>
    <row r="70" spans="1:7" ht="27" customHeight="1">
      <c r="A70" s="89">
        <v>60</v>
      </c>
      <c r="B70" s="31" t="s">
        <v>10</v>
      </c>
      <c r="C70" s="32" t="s">
        <v>304</v>
      </c>
      <c r="D70" s="26" t="s">
        <v>305</v>
      </c>
      <c r="E70" s="91">
        <v>7</v>
      </c>
      <c r="F70" s="26" t="s">
        <v>407</v>
      </c>
      <c r="G70" s="11"/>
    </row>
    <row r="71" spans="1:7" ht="27" customHeight="1">
      <c r="A71" s="89">
        <v>61</v>
      </c>
      <c r="B71" s="31" t="s">
        <v>10</v>
      </c>
      <c r="C71" s="32" t="s">
        <v>306</v>
      </c>
      <c r="D71" s="26">
        <v>1977</v>
      </c>
      <c r="E71" s="91">
        <v>7.5</v>
      </c>
      <c r="F71" s="26" t="s">
        <v>408</v>
      </c>
      <c r="G71" s="11"/>
    </row>
    <row r="72" spans="1:7" ht="27" customHeight="1">
      <c r="A72" s="89">
        <v>62</v>
      </c>
      <c r="B72" s="31" t="s">
        <v>307</v>
      </c>
      <c r="C72" s="32" t="s">
        <v>132</v>
      </c>
      <c r="D72" s="26" t="s">
        <v>168</v>
      </c>
      <c r="E72" s="91">
        <v>7</v>
      </c>
      <c r="F72" s="26" t="s">
        <v>409</v>
      </c>
      <c r="G72" s="11"/>
    </row>
    <row r="73" spans="1:7" ht="27" customHeight="1">
      <c r="A73" s="89">
        <v>63</v>
      </c>
      <c r="B73" s="31" t="s">
        <v>212</v>
      </c>
      <c r="C73" s="32" t="s">
        <v>134</v>
      </c>
      <c r="D73" s="26">
        <v>1973</v>
      </c>
      <c r="E73" s="91">
        <v>7</v>
      </c>
      <c r="F73" s="26" t="s">
        <v>410</v>
      </c>
      <c r="G73" s="11"/>
    </row>
    <row r="74" spans="1:7" ht="27" customHeight="1">
      <c r="A74" s="89">
        <v>64</v>
      </c>
      <c r="B74" s="31" t="s">
        <v>308</v>
      </c>
      <c r="C74" s="32" t="s">
        <v>309</v>
      </c>
      <c r="D74" s="26" t="s">
        <v>310</v>
      </c>
      <c r="E74" s="91">
        <v>8</v>
      </c>
      <c r="F74" s="26" t="s">
        <v>411</v>
      </c>
      <c r="G74" s="11"/>
    </row>
    <row r="75" spans="1:7" ht="27" customHeight="1">
      <c r="A75" s="89">
        <v>65</v>
      </c>
      <c r="B75" s="31" t="s">
        <v>311</v>
      </c>
      <c r="C75" s="32" t="s">
        <v>213</v>
      </c>
      <c r="D75" s="26">
        <v>1970</v>
      </c>
      <c r="E75" s="91">
        <v>6.5</v>
      </c>
      <c r="F75" s="26" t="s">
        <v>412</v>
      </c>
      <c r="G75" s="11"/>
    </row>
    <row r="76" spans="1:7" ht="27" customHeight="1">
      <c r="A76" s="89">
        <v>66</v>
      </c>
      <c r="B76" s="31" t="s">
        <v>312</v>
      </c>
      <c r="C76" s="32" t="s">
        <v>144</v>
      </c>
      <c r="D76" s="26">
        <v>1987</v>
      </c>
      <c r="E76" s="91">
        <v>8</v>
      </c>
      <c r="F76" s="26" t="s">
        <v>413</v>
      </c>
      <c r="G76" s="11"/>
    </row>
    <row r="77" spans="1:7" ht="27" customHeight="1">
      <c r="A77" s="89">
        <v>67</v>
      </c>
      <c r="B77" s="31" t="s">
        <v>313</v>
      </c>
      <c r="C77" s="32" t="s">
        <v>144</v>
      </c>
      <c r="D77" s="26">
        <v>1992</v>
      </c>
      <c r="E77" s="91">
        <v>8</v>
      </c>
      <c r="F77" s="26" t="s">
        <v>414</v>
      </c>
      <c r="G77" s="11"/>
    </row>
    <row r="78" spans="1:7" ht="27" customHeight="1">
      <c r="A78" s="89">
        <v>68</v>
      </c>
      <c r="B78" s="31" t="s">
        <v>214</v>
      </c>
      <c r="C78" s="32" t="s">
        <v>314</v>
      </c>
      <c r="D78" s="26">
        <v>1979</v>
      </c>
      <c r="E78" s="91">
        <v>8</v>
      </c>
      <c r="F78" s="26" t="s">
        <v>415</v>
      </c>
      <c r="G78" s="11"/>
    </row>
    <row r="79" spans="1:7" ht="27" customHeight="1">
      <c r="A79" s="89">
        <v>69</v>
      </c>
      <c r="B79" s="31" t="s">
        <v>315</v>
      </c>
      <c r="C79" s="32" t="s">
        <v>215</v>
      </c>
      <c r="D79" s="26">
        <v>1982</v>
      </c>
      <c r="E79" s="91">
        <v>8.5</v>
      </c>
      <c r="F79" s="26" t="s">
        <v>416</v>
      </c>
      <c r="G79" s="11"/>
    </row>
    <row r="80" spans="1:7" ht="27" customHeight="1">
      <c r="A80" s="89">
        <v>70</v>
      </c>
      <c r="B80" s="31" t="s">
        <v>165</v>
      </c>
      <c r="C80" s="32" t="s">
        <v>316</v>
      </c>
      <c r="D80" s="26">
        <v>1975</v>
      </c>
      <c r="E80" s="91">
        <v>7.5</v>
      </c>
      <c r="F80" s="26" t="s">
        <v>417</v>
      </c>
      <c r="G80" s="11"/>
    </row>
    <row r="81" spans="1:7" ht="27" customHeight="1">
      <c r="A81" s="89">
        <v>71</v>
      </c>
      <c r="B81" s="31" t="s">
        <v>317</v>
      </c>
      <c r="C81" s="32" t="s">
        <v>318</v>
      </c>
      <c r="D81" s="26">
        <v>1979</v>
      </c>
      <c r="E81" s="91">
        <v>7</v>
      </c>
      <c r="F81" s="26" t="s">
        <v>418</v>
      </c>
      <c r="G81" s="11"/>
    </row>
    <row r="82" spans="1:7" ht="27" customHeight="1">
      <c r="A82" s="89">
        <v>72</v>
      </c>
      <c r="B82" s="31" t="s">
        <v>319</v>
      </c>
      <c r="C82" s="32" t="s">
        <v>162</v>
      </c>
      <c r="D82" s="26">
        <v>1989</v>
      </c>
      <c r="E82" s="91">
        <v>8</v>
      </c>
      <c r="F82" s="26" t="s">
        <v>419</v>
      </c>
      <c r="G82" s="11"/>
    </row>
    <row r="83" spans="1:7" ht="27" customHeight="1">
      <c r="A83" s="89">
        <v>73</v>
      </c>
      <c r="B83" s="31" t="s">
        <v>320</v>
      </c>
      <c r="C83" s="32" t="s">
        <v>321</v>
      </c>
      <c r="D83" s="26">
        <v>1982</v>
      </c>
      <c r="E83" s="91">
        <v>8.5</v>
      </c>
      <c r="F83" s="26" t="s">
        <v>420</v>
      </c>
      <c r="G83" s="11"/>
    </row>
    <row r="84" spans="1:7" ht="27" customHeight="1">
      <c r="A84" s="89">
        <v>74</v>
      </c>
      <c r="B84" s="31" t="s">
        <v>322</v>
      </c>
      <c r="C84" s="32" t="s">
        <v>216</v>
      </c>
      <c r="D84" s="26">
        <v>1981</v>
      </c>
      <c r="E84" s="91">
        <v>8</v>
      </c>
      <c r="F84" s="26" t="s">
        <v>421</v>
      </c>
      <c r="G84" s="11"/>
    </row>
    <row r="85" spans="1:7" ht="27" customHeight="1">
      <c r="A85" s="89">
        <v>75</v>
      </c>
      <c r="B85" s="31" t="s">
        <v>323</v>
      </c>
      <c r="C85" s="32" t="s">
        <v>324</v>
      </c>
      <c r="D85" s="26">
        <v>1983</v>
      </c>
      <c r="E85" s="91">
        <v>8</v>
      </c>
      <c r="F85" s="26" t="s">
        <v>422</v>
      </c>
      <c r="G85" s="11"/>
    </row>
    <row r="86" spans="1:7" ht="27" customHeight="1">
      <c r="A86" s="89">
        <v>76</v>
      </c>
      <c r="B86" s="31" t="s">
        <v>325</v>
      </c>
      <c r="C86" s="32" t="s">
        <v>166</v>
      </c>
      <c r="D86" s="26">
        <v>1988</v>
      </c>
      <c r="E86" s="91">
        <v>7</v>
      </c>
      <c r="F86" s="26" t="s">
        <v>423</v>
      </c>
      <c r="G86" s="11"/>
    </row>
    <row r="87" spans="1:7" ht="27" customHeight="1">
      <c r="A87" s="89">
        <v>77</v>
      </c>
      <c r="B87" s="31" t="s">
        <v>326</v>
      </c>
      <c r="C87" s="32" t="s">
        <v>327</v>
      </c>
      <c r="D87" s="26">
        <v>1989</v>
      </c>
      <c r="E87" s="91">
        <v>7</v>
      </c>
      <c r="F87" s="26" t="s">
        <v>424</v>
      </c>
      <c r="G87" s="11"/>
    </row>
    <row r="88" spans="1:7" ht="27" customHeight="1">
      <c r="A88" s="89">
        <v>78</v>
      </c>
      <c r="B88" s="31" t="s">
        <v>284</v>
      </c>
      <c r="C88" s="32" t="s">
        <v>328</v>
      </c>
      <c r="D88" s="26">
        <v>1988</v>
      </c>
      <c r="E88" s="91">
        <v>6.5</v>
      </c>
      <c r="F88" s="26" t="s">
        <v>425</v>
      </c>
      <c r="G88" s="19"/>
    </row>
    <row r="89" spans="1:7" ht="27" customHeight="1">
      <c r="A89" s="89">
        <v>79</v>
      </c>
      <c r="B89" s="31" t="s">
        <v>329</v>
      </c>
      <c r="C89" s="32" t="s">
        <v>17</v>
      </c>
      <c r="D89" s="26">
        <v>1982</v>
      </c>
      <c r="E89" s="91">
        <v>8</v>
      </c>
      <c r="F89" s="26" t="s">
        <v>426</v>
      </c>
      <c r="G89" s="11"/>
    </row>
    <row r="90" spans="1:7" ht="27" customHeight="1">
      <c r="A90" s="89">
        <v>80</v>
      </c>
      <c r="B90" s="31" t="s">
        <v>330</v>
      </c>
      <c r="C90" s="32" t="s">
        <v>331</v>
      </c>
      <c r="D90" s="26">
        <v>1982</v>
      </c>
      <c r="E90" s="91">
        <v>7.5</v>
      </c>
      <c r="F90" s="26" t="s">
        <v>427</v>
      </c>
      <c r="G90" s="11"/>
    </row>
    <row r="91" spans="1:7" ht="27" customHeight="1">
      <c r="A91" s="89">
        <v>81</v>
      </c>
      <c r="B91" s="31" t="s">
        <v>332</v>
      </c>
      <c r="C91" s="32" t="s">
        <v>170</v>
      </c>
      <c r="D91" s="26">
        <v>1992</v>
      </c>
      <c r="E91" s="91">
        <v>8</v>
      </c>
      <c r="F91" s="26" t="s">
        <v>428</v>
      </c>
      <c r="G91" s="11"/>
    </row>
    <row r="92" spans="1:7" ht="27" customHeight="1">
      <c r="A92" s="89">
        <v>82</v>
      </c>
      <c r="B92" s="31" t="s">
        <v>333</v>
      </c>
      <c r="C92" s="32" t="s">
        <v>334</v>
      </c>
      <c r="D92" s="26">
        <v>1982</v>
      </c>
      <c r="E92" s="91">
        <v>8.5</v>
      </c>
      <c r="F92" s="26" t="s">
        <v>429</v>
      </c>
      <c r="G92" s="11"/>
    </row>
    <row r="93" spans="1:7" ht="27" customHeight="1">
      <c r="A93" s="89">
        <v>83</v>
      </c>
      <c r="B93" s="31" t="s">
        <v>335</v>
      </c>
      <c r="C93" s="32" t="s">
        <v>336</v>
      </c>
      <c r="D93" s="26">
        <v>1992</v>
      </c>
      <c r="E93" s="91">
        <v>8.5</v>
      </c>
      <c r="F93" s="26" t="s">
        <v>430</v>
      </c>
      <c r="G93" s="11"/>
    </row>
    <row r="94" spans="1:7" ht="27" customHeight="1">
      <c r="A94" s="89">
        <v>84</v>
      </c>
      <c r="B94" s="31" t="s">
        <v>337</v>
      </c>
      <c r="C94" s="32" t="s">
        <v>338</v>
      </c>
      <c r="D94" s="26">
        <v>1988</v>
      </c>
      <c r="E94" s="91">
        <v>8</v>
      </c>
      <c r="F94" s="26" t="s">
        <v>431</v>
      </c>
      <c r="G94" s="11"/>
    </row>
    <row r="95" spans="1:7" ht="27" customHeight="1">
      <c r="A95" s="89">
        <v>85</v>
      </c>
      <c r="B95" s="31" t="s">
        <v>339</v>
      </c>
      <c r="C95" s="32" t="s">
        <v>172</v>
      </c>
      <c r="D95" s="26">
        <v>1985</v>
      </c>
      <c r="E95" s="91">
        <v>7.5</v>
      </c>
      <c r="F95" s="26" t="s">
        <v>432</v>
      </c>
      <c r="G95" s="11"/>
    </row>
    <row r="96" spans="1:7" ht="27" customHeight="1">
      <c r="A96" s="89">
        <v>86</v>
      </c>
      <c r="B96" s="31" t="s">
        <v>340</v>
      </c>
      <c r="C96" s="32" t="s">
        <v>174</v>
      </c>
      <c r="D96" s="26">
        <v>1986</v>
      </c>
      <c r="E96" s="91">
        <v>7</v>
      </c>
      <c r="F96" s="26" t="s">
        <v>433</v>
      </c>
      <c r="G96" s="11"/>
    </row>
    <row r="97" spans="1:7" ht="27" customHeight="1">
      <c r="A97" s="89">
        <v>87</v>
      </c>
      <c r="B97" s="31" t="s">
        <v>341</v>
      </c>
      <c r="C97" s="32" t="s">
        <v>342</v>
      </c>
      <c r="D97" s="26">
        <v>1974</v>
      </c>
      <c r="E97" s="91">
        <v>7.5</v>
      </c>
      <c r="F97" s="26" t="s">
        <v>434</v>
      </c>
      <c r="G97" s="11"/>
    </row>
    <row r="98" spans="1:7" ht="27" customHeight="1">
      <c r="A98" s="89">
        <v>88</v>
      </c>
      <c r="B98" s="31" t="s">
        <v>343</v>
      </c>
      <c r="C98" s="32" t="s">
        <v>344</v>
      </c>
      <c r="D98" s="26">
        <v>1980</v>
      </c>
      <c r="E98" s="91">
        <v>9</v>
      </c>
      <c r="F98" s="26" t="s">
        <v>435</v>
      </c>
      <c r="G98" s="11"/>
    </row>
    <row r="99" spans="1:7" ht="27" customHeight="1">
      <c r="A99" s="89">
        <v>89</v>
      </c>
      <c r="B99" s="31" t="s">
        <v>214</v>
      </c>
      <c r="C99" s="32" t="s">
        <v>218</v>
      </c>
      <c r="D99" s="26">
        <v>1987</v>
      </c>
      <c r="E99" s="91">
        <v>8</v>
      </c>
      <c r="F99" s="26" t="s">
        <v>436</v>
      </c>
      <c r="G99" s="11"/>
    </row>
    <row r="100" spans="1:7" ht="27" customHeight="1">
      <c r="A100" s="89">
        <v>90</v>
      </c>
      <c r="B100" s="31" t="s">
        <v>23</v>
      </c>
      <c r="C100" s="32" t="s">
        <v>218</v>
      </c>
      <c r="D100" s="26">
        <v>1987</v>
      </c>
      <c r="E100" s="91">
        <v>8</v>
      </c>
      <c r="F100" s="26" t="s">
        <v>437</v>
      </c>
      <c r="G100" s="11"/>
    </row>
    <row r="101" spans="1:7" ht="27" customHeight="1">
      <c r="A101" s="94">
        <v>91</v>
      </c>
      <c r="B101" s="33" t="s">
        <v>214</v>
      </c>
      <c r="C101" s="34" t="s">
        <v>345</v>
      </c>
      <c r="D101" s="28">
        <v>1984</v>
      </c>
      <c r="E101" s="27">
        <v>7</v>
      </c>
      <c r="F101" s="28" t="s">
        <v>352</v>
      </c>
      <c r="G101" s="18"/>
    </row>
    <row r="102" spans="2:8" ht="16.5">
      <c r="B102" s="96" t="s">
        <v>11</v>
      </c>
      <c r="C102" s="102"/>
      <c r="D102" s="22">
        <f>COUNT(E11:E101)</f>
        <v>91</v>
      </c>
      <c r="E102" s="16" t="s">
        <v>221</v>
      </c>
      <c r="F102" s="103">
        <f>COUNTIF(E11:E101,"&gt;=8")</f>
        <v>47</v>
      </c>
      <c r="G102" s="103"/>
      <c r="H102" s="17"/>
    </row>
    <row r="103" spans="2:8" ht="16.5">
      <c r="B103" s="98" t="s">
        <v>12</v>
      </c>
      <c r="C103" s="99"/>
      <c r="D103" s="22">
        <f>COUNT(E11:E101)</f>
        <v>91</v>
      </c>
      <c r="E103" s="16" t="s">
        <v>222</v>
      </c>
      <c r="F103" s="103">
        <f>COUNTIF(E11:E101,"&gt;=7")-F102</f>
        <v>40</v>
      </c>
      <c r="G103" s="103"/>
      <c r="H103" s="17"/>
    </row>
    <row r="104" spans="2:8" ht="16.5">
      <c r="B104" s="98" t="s">
        <v>13</v>
      </c>
      <c r="C104" s="99"/>
      <c r="D104" s="17">
        <f>COUNTIF(E11:E101,"&gt;=5.0")</f>
        <v>91</v>
      </c>
      <c r="E104" s="16" t="s">
        <v>223</v>
      </c>
      <c r="F104" s="103">
        <f>D103-SUM(F102,F103,F105)</f>
        <v>4</v>
      </c>
      <c r="G104" s="103"/>
      <c r="H104" s="17"/>
    </row>
    <row r="105" spans="2:8" ht="16.5">
      <c r="B105" s="98" t="s">
        <v>18</v>
      </c>
      <c r="C105" s="99"/>
      <c r="D105" s="17">
        <f>COUNTIF(E11:E101,"&lt;5.0")</f>
        <v>0</v>
      </c>
      <c r="E105" s="16" t="s">
        <v>224</v>
      </c>
      <c r="F105" s="95">
        <f>COUNTIF(E11:E101,"&lt;5")</f>
        <v>0</v>
      </c>
      <c r="G105" s="95"/>
      <c r="H105" s="17"/>
    </row>
  </sheetData>
  <sheetProtection/>
  <mergeCells count="16">
    <mergeCell ref="A5:G5"/>
    <mergeCell ref="A1:C1"/>
    <mergeCell ref="D1:G1"/>
    <mergeCell ref="A2:C2"/>
    <mergeCell ref="E2:F2"/>
    <mergeCell ref="A3:C3"/>
    <mergeCell ref="A6:G6"/>
    <mergeCell ref="B7:G7"/>
    <mergeCell ref="B105:C105"/>
    <mergeCell ref="B10:C10"/>
    <mergeCell ref="B102:C102"/>
    <mergeCell ref="F102:G102"/>
    <mergeCell ref="B103:C103"/>
    <mergeCell ref="B104:C104"/>
    <mergeCell ref="F104:G104"/>
    <mergeCell ref="F103:G103"/>
  </mergeCells>
  <conditionalFormatting sqref="E11:E101">
    <cfRule type="cellIs" priority="5" dxfId="3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7109375" style="85" bestFit="1" customWidth="1"/>
    <col min="2" max="2" width="22.00390625" style="86" customWidth="1"/>
    <col min="3" max="3" width="9.28125" style="86" customWidth="1"/>
    <col min="4" max="4" width="8.28125" style="86" customWidth="1"/>
    <col min="5" max="6" width="7.8515625" style="79" customWidth="1"/>
    <col min="7" max="7" width="9.57421875" style="79" customWidth="1"/>
    <col min="8" max="8" width="10.421875" style="83" customWidth="1"/>
    <col min="9" max="9" width="11.00390625" style="79" customWidth="1"/>
    <col min="10" max="10" width="11.28125" style="79" customWidth="1"/>
    <col min="11" max="11" width="5.8515625" style="79" customWidth="1"/>
    <col min="12" max="12" width="6.7109375" style="79" customWidth="1"/>
    <col min="13" max="13" width="15.8515625" style="79" customWidth="1"/>
    <col min="14" max="16384" width="9.140625" style="79" customWidth="1"/>
  </cols>
  <sheetData>
    <row r="1" spans="1:10" s="36" customFormat="1" ht="18.75" customHeight="1">
      <c r="A1" s="111" t="s">
        <v>0</v>
      </c>
      <c r="B1" s="112"/>
      <c r="C1" s="112"/>
      <c r="D1" s="35"/>
      <c r="E1" s="113" t="s">
        <v>178</v>
      </c>
      <c r="F1" s="113"/>
      <c r="G1" s="113"/>
      <c r="H1" s="113"/>
      <c r="I1" s="113"/>
      <c r="J1" s="113"/>
    </row>
    <row r="2" spans="1:10" s="36" customFormat="1" ht="18" customHeight="1">
      <c r="A2" s="114" t="s">
        <v>2</v>
      </c>
      <c r="B2" s="115"/>
      <c r="C2" s="115"/>
      <c r="D2" s="37"/>
      <c r="E2" s="116" t="s">
        <v>179</v>
      </c>
      <c r="F2" s="116"/>
      <c r="G2" s="116"/>
      <c r="H2" s="116"/>
      <c r="I2" s="116"/>
      <c r="J2" s="116"/>
    </row>
    <row r="3" spans="1:10" s="36" customFormat="1" ht="17.25" customHeight="1">
      <c r="A3" s="114" t="s">
        <v>4</v>
      </c>
      <c r="B3" s="115"/>
      <c r="C3" s="115"/>
      <c r="D3" s="37"/>
      <c r="E3" s="38"/>
      <c r="F3" s="39"/>
      <c r="G3" s="40"/>
      <c r="H3" s="40"/>
      <c r="I3" s="40"/>
      <c r="J3" s="40"/>
    </row>
    <row r="4" spans="1:10" s="36" customFormat="1" ht="23.25" customHeight="1">
      <c r="A4" s="41"/>
      <c r="B4" s="42"/>
      <c r="C4" s="42"/>
      <c r="D4" s="42"/>
      <c r="E4" s="41"/>
      <c r="F4" s="117" t="s">
        <v>198</v>
      </c>
      <c r="G4" s="117"/>
      <c r="H4" s="117"/>
      <c r="I4" s="117"/>
      <c r="J4" s="117"/>
    </row>
    <row r="5" spans="1:12" s="36" customFormat="1" ht="18.75" customHeight="1">
      <c r="A5" s="43"/>
      <c r="B5" s="44"/>
      <c r="C5" s="44"/>
      <c r="D5" s="44"/>
      <c r="E5" s="38"/>
      <c r="F5" s="38"/>
      <c r="G5" s="38"/>
      <c r="H5" s="38"/>
      <c r="I5" s="38"/>
      <c r="J5" s="38"/>
      <c r="K5" s="38"/>
      <c r="L5" s="38"/>
    </row>
    <row r="6" spans="1:13" s="36" customFormat="1" ht="26.25" customHeight="1">
      <c r="A6" s="118" t="s">
        <v>180</v>
      </c>
      <c r="B6" s="119"/>
      <c r="C6" s="119"/>
      <c r="D6" s="119"/>
      <c r="E6" s="119"/>
      <c r="F6" s="119"/>
      <c r="G6" s="119"/>
      <c r="H6" s="119"/>
      <c r="I6" s="119"/>
      <c r="J6" s="119"/>
      <c r="K6" s="45"/>
      <c r="L6" s="45"/>
      <c r="M6" s="45"/>
    </row>
    <row r="7" spans="1:13" s="36" customFormat="1" ht="23.25" customHeight="1">
      <c r="A7" s="118" t="s">
        <v>199</v>
      </c>
      <c r="B7" s="119"/>
      <c r="C7" s="119"/>
      <c r="D7" s="119"/>
      <c r="E7" s="119"/>
      <c r="F7" s="119"/>
      <c r="G7" s="119"/>
      <c r="H7" s="119"/>
      <c r="I7" s="119"/>
      <c r="J7" s="119"/>
      <c r="K7" s="45"/>
      <c r="L7" s="45"/>
      <c r="M7" s="45"/>
    </row>
    <row r="8" spans="1:12" s="36" customFormat="1" ht="15" customHeight="1">
      <c r="A8" s="46"/>
      <c r="B8" s="47"/>
      <c r="C8" s="47"/>
      <c r="D8" s="47"/>
      <c r="L8" s="48"/>
    </row>
    <row r="9" spans="1:13" s="55" customFormat="1" ht="27" customHeight="1">
      <c r="A9" s="49" t="s">
        <v>6</v>
      </c>
      <c r="B9" s="120" t="s">
        <v>181</v>
      </c>
      <c r="C9" s="121"/>
      <c r="D9" s="50" t="s">
        <v>182</v>
      </c>
      <c r="E9" s="51" t="s">
        <v>183</v>
      </c>
      <c r="F9" s="52" t="s">
        <v>184</v>
      </c>
      <c r="G9" s="52" t="s">
        <v>185</v>
      </c>
      <c r="H9" s="52" t="s">
        <v>186</v>
      </c>
      <c r="I9" s="53" t="s">
        <v>187</v>
      </c>
      <c r="J9" s="53" t="s">
        <v>188</v>
      </c>
      <c r="K9" s="54"/>
      <c r="L9" s="54"/>
      <c r="M9" s="54"/>
    </row>
    <row r="10" spans="1:13" s="61" customFormat="1" ht="18.75" customHeight="1">
      <c r="A10" s="56">
        <v>1</v>
      </c>
      <c r="B10" s="29" t="s">
        <v>32</v>
      </c>
      <c r="C10" s="30" t="s">
        <v>33</v>
      </c>
      <c r="D10" s="26">
        <v>1989</v>
      </c>
      <c r="E10" s="57">
        <f>I!E11</f>
        <v>8</v>
      </c>
      <c r="F10" s="58" t="e">
        <f>#REF!</f>
        <v>#REF!</v>
      </c>
      <c r="G10" s="58">
        <v>8.5</v>
      </c>
      <c r="H10" s="62">
        <f>ROUND((SUMIF(E10:F10,"&gt;=5",E10:F10)+(G10*2))/4,1)</f>
        <v>6.3</v>
      </c>
      <c r="I10" s="58" t="e">
        <f>IF(AND(H10&gt;=8,MIN(E10:G10)&gt;=7),"Giỏi",IF(AND(H10&gt;=7,MIN(E10:G10)&gt;=6),"Khá",IF(G10&lt;5,"Không đạt","Trung bình")))</f>
        <v>#REF!</v>
      </c>
      <c r="J10" s="58"/>
      <c r="K10" s="59"/>
      <c r="L10" s="60"/>
      <c r="M10" s="60"/>
    </row>
    <row r="11" spans="1:13" s="61" customFormat="1" ht="18.75" customHeight="1">
      <c r="A11" s="56">
        <v>2</v>
      </c>
      <c r="B11" s="31" t="s">
        <v>34</v>
      </c>
      <c r="C11" s="32" t="s">
        <v>35</v>
      </c>
      <c r="D11" s="26">
        <v>1985</v>
      </c>
      <c r="E11" s="57">
        <f>I!E12</f>
        <v>8</v>
      </c>
      <c r="F11" s="58" t="e">
        <f>#REF!</f>
        <v>#REF!</v>
      </c>
      <c r="G11" s="58">
        <v>7.5</v>
      </c>
      <c r="H11" s="62">
        <f aca="true" t="shared" si="0" ref="H11:H74">ROUND((SUMIF(E11:F11,"&gt;=5",E11:F11)+(G11*2))/4,1)</f>
        <v>5.8</v>
      </c>
      <c r="I11" s="58" t="e">
        <f aca="true" t="shared" si="1" ref="I11:I74">IF(AND(H11&gt;=8,MIN(E11:G11)&gt;=7),"Giỏi",IF(AND(H11&gt;=7,MIN(E11:G11)&gt;=6),"Khá",IF(G11&lt;5,"Không đạt","Trung bình")))</f>
        <v>#REF!</v>
      </c>
      <c r="J11" s="58"/>
      <c r="K11" s="59"/>
      <c r="L11" s="60"/>
      <c r="M11" s="60"/>
    </row>
    <row r="12" spans="1:13" s="61" customFormat="1" ht="18.75" customHeight="1">
      <c r="A12" s="56">
        <v>3</v>
      </c>
      <c r="B12" s="31" t="s">
        <v>36</v>
      </c>
      <c r="C12" s="32" t="s">
        <v>35</v>
      </c>
      <c r="D12" s="26">
        <v>1981</v>
      </c>
      <c r="E12" s="57">
        <f>I!E13</f>
        <v>7.5</v>
      </c>
      <c r="F12" s="58" t="e">
        <f>#REF!</f>
        <v>#REF!</v>
      </c>
      <c r="G12" s="58">
        <v>8</v>
      </c>
      <c r="H12" s="62">
        <f t="shared" si="0"/>
        <v>5.9</v>
      </c>
      <c r="I12" s="58" t="e">
        <f t="shared" si="1"/>
        <v>#REF!</v>
      </c>
      <c r="J12" s="58"/>
      <c r="K12" s="59"/>
      <c r="L12" s="60"/>
      <c r="M12" s="60"/>
    </row>
    <row r="13" spans="1:13" s="61" customFormat="1" ht="18.75" customHeight="1">
      <c r="A13" s="56">
        <v>4</v>
      </c>
      <c r="B13" s="31" t="s">
        <v>37</v>
      </c>
      <c r="C13" s="32" t="s">
        <v>38</v>
      </c>
      <c r="D13" s="26">
        <v>1985</v>
      </c>
      <c r="E13" s="57">
        <f>I!E14</f>
        <v>7.5</v>
      </c>
      <c r="F13" s="58" t="e">
        <f>#REF!</f>
        <v>#REF!</v>
      </c>
      <c r="G13" s="58">
        <v>8</v>
      </c>
      <c r="H13" s="62">
        <f t="shared" si="0"/>
        <v>5.9</v>
      </c>
      <c r="I13" s="58" t="e">
        <f t="shared" si="1"/>
        <v>#REF!</v>
      </c>
      <c r="J13" s="58"/>
      <c r="K13" s="59"/>
      <c r="L13" s="60"/>
      <c r="M13" s="60"/>
    </row>
    <row r="14" spans="1:13" s="61" customFormat="1" ht="18.75" customHeight="1">
      <c r="A14" s="56">
        <v>5</v>
      </c>
      <c r="B14" s="31" t="s">
        <v>39</v>
      </c>
      <c r="C14" s="32" t="s">
        <v>40</v>
      </c>
      <c r="D14" s="26">
        <v>1988</v>
      </c>
      <c r="E14" s="57">
        <f>I!E24</f>
        <v>8</v>
      </c>
      <c r="F14" s="58" t="e">
        <f>#REF!</f>
        <v>#REF!</v>
      </c>
      <c r="G14" s="58">
        <v>8</v>
      </c>
      <c r="H14" s="62">
        <f t="shared" si="0"/>
        <v>6</v>
      </c>
      <c r="I14" s="58" t="e">
        <f t="shared" si="1"/>
        <v>#REF!</v>
      </c>
      <c r="J14" s="58"/>
      <c r="K14" s="59"/>
      <c r="L14" s="60"/>
      <c r="M14" s="60"/>
    </row>
    <row r="15" spans="1:13" s="61" customFormat="1" ht="18.75" customHeight="1">
      <c r="A15" s="56">
        <v>6</v>
      </c>
      <c r="B15" s="31" t="s">
        <v>41</v>
      </c>
      <c r="C15" s="32" t="s">
        <v>42</v>
      </c>
      <c r="D15" s="26">
        <v>1979</v>
      </c>
      <c r="E15" s="57">
        <f>I!E25</f>
        <v>7</v>
      </c>
      <c r="F15" s="58" t="e">
        <f>#REF!</f>
        <v>#REF!</v>
      </c>
      <c r="G15" s="58">
        <v>8</v>
      </c>
      <c r="H15" s="62">
        <f t="shared" si="0"/>
        <v>5.8</v>
      </c>
      <c r="I15" s="58" t="e">
        <f t="shared" si="1"/>
        <v>#REF!</v>
      </c>
      <c r="J15" s="58"/>
      <c r="K15" s="59"/>
      <c r="L15" s="60"/>
      <c r="M15" s="60"/>
    </row>
    <row r="16" spans="1:13" s="61" customFormat="1" ht="18" customHeight="1">
      <c r="A16" s="56">
        <v>7</v>
      </c>
      <c r="B16" s="31" t="s">
        <v>43</v>
      </c>
      <c r="C16" s="32" t="s">
        <v>44</v>
      </c>
      <c r="D16" s="26">
        <v>1961</v>
      </c>
      <c r="E16" s="57">
        <f>I!E26</f>
        <v>8</v>
      </c>
      <c r="F16" s="58" t="e">
        <f>#REF!</f>
        <v>#REF!</v>
      </c>
      <c r="G16" s="58">
        <v>7.5</v>
      </c>
      <c r="H16" s="62">
        <f t="shared" si="0"/>
        <v>5.8</v>
      </c>
      <c r="I16" s="58" t="e">
        <f t="shared" si="1"/>
        <v>#REF!</v>
      </c>
      <c r="J16" s="58"/>
      <c r="K16" s="59"/>
      <c r="L16" s="60"/>
      <c r="M16" s="60"/>
    </row>
    <row r="17" spans="1:13" s="61" customFormat="1" ht="18.75" customHeight="1">
      <c r="A17" s="56">
        <v>8</v>
      </c>
      <c r="B17" s="31" t="s">
        <v>45</v>
      </c>
      <c r="C17" s="32" t="s">
        <v>46</v>
      </c>
      <c r="D17" s="26">
        <v>1979</v>
      </c>
      <c r="E17" s="57">
        <f>I!E27</f>
        <v>8</v>
      </c>
      <c r="F17" s="58" t="e">
        <f>#REF!</f>
        <v>#REF!</v>
      </c>
      <c r="G17" s="58">
        <v>8</v>
      </c>
      <c r="H17" s="62">
        <f t="shared" si="0"/>
        <v>6</v>
      </c>
      <c r="I17" s="58" t="e">
        <f t="shared" si="1"/>
        <v>#REF!</v>
      </c>
      <c r="J17" s="62"/>
      <c r="K17" s="59"/>
      <c r="L17" s="60"/>
      <c r="M17" s="60"/>
    </row>
    <row r="18" spans="1:13" s="61" customFormat="1" ht="18.75" customHeight="1">
      <c r="A18" s="56">
        <v>9</v>
      </c>
      <c r="B18" s="31" t="s">
        <v>47</v>
      </c>
      <c r="C18" s="32" t="s">
        <v>46</v>
      </c>
      <c r="D18" s="26">
        <v>1983</v>
      </c>
      <c r="E18" s="57">
        <f>I!E28</f>
        <v>7.5</v>
      </c>
      <c r="F18" s="58" t="e">
        <f>#REF!</f>
        <v>#REF!</v>
      </c>
      <c r="G18" s="58">
        <v>7</v>
      </c>
      <c r="H18" s="62">
        <f t="shared" si="0"/>
        <v>5.4</v>
      </c>
      <c r="I18" s="58" t="e">
        <f t="shared" si="1"/>
        <v>#REF!</v>
      </c>
      <c r="J18" s="58"/>
      <c r="K18" s="59"/>
      <c r="L18" s="60"/>
      <c r="M18" s="60"/>
    </row>
    <row r="19" spans="1:13" s="61" customFormat="1" ht="18.75" customHeight="1">
      <c r="A19" s="56">
        <v>10</v>
      </c>
      <c r="B19" s="31" t="s">
        <v>48</v>
      </c>
      <c r="C19" s="32" t="s">
        <v>49</v>
      </c>
      <c r="D19" s="26">
        <v>1979</v>
      </c>
      <c r="E19" s="57">
        <f>I!E29</f>
        <v>8</v>
      </c>
      <c r="F19" s="58" t="e">
        <f>#REF!</f>
        <v>#REF!</v>
      </c>
      <c r="G19" s="58">
        <v>8</v>
      </c>
      <c r="H19" s="62">
        <f t="shared" si="0"/>
        <v>6</v>
      </c>
      <c r="I19" s="58" t="e">
        <f t="shared" si="1"/>
        <v>#REF!</v>
      </c>
      <c r="J19" s="58"/>
      <c r="K19" s="59"/>
      <c r="L19" s="60"/>
      <c r="M19" s="60"/>
    </row>
    <row r="20" spans="1:13" s="61" customFormat="1" ht="18.75" customHeight="1">
      <c r="A20" s="56">
        <v>11</v>
      </c>
      <c r="B20" s="31" t="s">
        <v>50</v>
      </c>
      <c r="C20" s="32" t="s">
        <v>51</v>
      </c>
      <c r="D20" s="26">
        <v>1981</v>
      </c>
      <c r="E20" s="57">
        <f>I!E30</f>
        <v>8</v>
      </c>
      <c r="F20" s="58" t="e">
        <f>#REF!</f>
        <v>#REF!</v>
      </c>
      <c r="G20" s="58">
        <v>7.5</v>
      </c>
      <c r="H20" s="62">
        <f t="shared" si="0"/>
        <v>5.8</v>
      </c>
      <c r="I20" s="58" t="e">
        <f t="shared" si="1"/>
        <v>#REF!</v>
      </c>
      <c r="J20" s="58"/>
      <c r="K20" s="59"/>
      <c r="L20" s="60"/>
      <c r="M20" s="60"/>
    </row>
    <row r="21" spans="1:13" s="61" customFormat="1" ht="18.75" customHeight="1">
      <c r="A21" s="56">
        <v>12</v>
      </c>
      <c r="B21" s="31" t="s">
        <v>52</v>
      </c>
      <c r="C21" s="32" t="s">
        <v>53</v>
      </c>
      <c r="D21" s="26">
        <v>1969</v>
      </c>
      <c r="E21" s="57">
        <f>I!E31</f>
        <v>7.5</v>
      </c>
      <c r="F21" s="58" t="e">
        <f>#REF!</f>
        <v>#REF!</v>
      </c>
      <c r="G21" s="58">
        <v>8</v>
      </c>
      <c r="H21" s="62">
        <f t="shared" si="0"/>
        <v>5.9</v>
      </c>
      <c r="I21" s="58" t="e">
        <f t="shared" si="1"/>
        <v>#REF!</v>
      </c>
      <c r="J21" s="58"/>
      <c r="K21" s="59"/>
      <c r="L21" s="60"/>
      <c r="M21" s="60"/>
    </row>
    <row r="22" spans="1:13" s="61" customFormat="1" ht="18.75" customHeight="1">
      <c r="A22" s="56">
        <v>13</v>
      </c>
      <c r="B22" s="31" t="s">
        <v>54</v>
      </c>
      <c r="C22" s="32" t="s">
        <v>55</v>
      </c>
      <c r="D22" s="26">
        <v>1976</v>
      </c>
      <c r="E22" s="57">
        <f>I!E32</f>
        <v>7.5</v>
      </c>
      <c r="F22" s="58" t="e">
        <f>#REF!</f>
        <v>#REF!</v>
      </c>
      <c r="G22" s="58">
        <v>7</v>
      </c>
      <c r="H22" s="62">
        <f t="shared" si="0"/>
        <v>5.4</v>
      </c>
      <c r="I22" s="58" t="e">
        <f t="shared" si="1"/>
        <v>#REF!</v>
      </c>
      <c r="J22" s="58"/>
      <c r="K22" s="59"/>
      <c r="L22" s="60"/>
      <c r="M22" s="60"/>
    </row>
    <row r="23" spans="1:13" s="61" customFormat="1" ht="18.75" customHeight="1">
      <c r="A23" s="56">
        <v>14</v>
      </c>
      <c r="B23" s="31" t="s">
        <v>56</v>
      </c>
      <c r="C23" s="32" t="s">
        <v>57</v>
      </c>
      <c r="D23" s="26">
        <v>1985</v>
      </c>
      <c r="E23" s="57">
        <f>I!E33</f>
        <v>7.5</v>
      </c>
      <c r="F23" s="58" t="e">
        <f>#REF!</f>
        <v>#REF!</v>
      </c>
      <c r="G23" s="58">
        <v>8</v>
      </c>
      <c r="H23" s="62">
        <f t="shared" si="0"/>
        <v>5.9</v>
      </c>
      <c r="I23" s="58" t="e">
        <f t="shared" si="1"/>
        <v>#REF!</v>
      </c>
      <c r="J23" s="58"/>
      <c r="K23" s="59"/>
      <c r="L23" s="60"/>
      <c r="M23" s="60"/>
    </row>
    <row r="24" spans="1:13" s="61" customFormat="1" ht="18.75" customHeight="1">
      <c r="A24" s="56">
        <v>15</v>
      </c>
      <c r="B24" s="31" t="s">
        <v>58</v>
      </c>
      <c r="C24" s="32" t="s">
        <v>57</v>
      </c>
      <c r="D24" s="26">
        <v>1979</v>
      </c>
      <c r="E24" s="57">
        <f>I!E34</f>
        <v>8</v>
      </c>
      <c r="F24" s="58" t="e">
        <f>#REF!</f>
        <v>#REF!</v>
      </c>
      <c r="G24" s="58">
        <v>7.5</v>
      </c>
      <c r="H24" s="62">
        <f t="shared" si="0"/>
        <v>5.8</v>
      </c>
      <c r="I24" s="58" t="e">
        <f t="shared" si="1"/>
        <v>#REF!</v>
      </c>
      <c r="J24" s="58"/>
      <c r="K24" s="59"/>
      <c r="L24" s="60"/>
      <c r="M24" s="60"/>
    </row>
    <row r="25" spans="1:13" s="61" customFormat="1" ht="18.75" customHeight="1">
      <c r="A25" s="56">
        <v>16</v>
      </c>
      <c r="B25" s="31" t="s">
        <v>59</v>
      </c>
      <c r="C25" s="32" t="s">
        <v>60</v>
      </c>
      <c r="D25" s="26" t="s">
        <v>61</v>
      </c>
      <c r="E25" s="57">
        <f>I!E35</f>
        <v>7.5</v>
      </c>
      <c r="F25" s="58" t="e">
        <f>#REF!</f>
        <v>#REF!</v>
      </c>
      <c r="G25" s="58">
        <v>6.5</v>
      </c>
      <c r="H25" s="62">
        <f t="shared" si="0"/>
        <v>5.1</v>
      </c>
      <c r="I25" s="58" t="e">
        <f t="shared" si="1"/>
        <v>#REF!</v>
      </c>
      <c r="J25" s="58"/>
      <c r="K25" s="59"/>
      <c r="L25" s="60"/>
      <c r="M25" s="60"/>
    </row>
    <row r="26" spans="1:13" s="61" customFormat="1" ht="18.75" customHeight="1">
      <c r="A26" s="56">
        <v>17</v>
      </c>
      <c r="B26" s="31" t="s">
        <v>62</v>
      </c>
      <c r="C26" s="32" t="s">
        <v>63</v>
      </c>
      <c r="D26" s="26">
        <v>1987</v>
      </c>
      <c r="E26" s="57">
        <f>I!E36</f>
        <v>7.5</v>
      </c>
      <c r="F26" s="58" t="e">
        <f>#REF!</f>
        <v>#REF!</v>
      </c>
      <c r="G26" s="58">
        <v>8</v>
      </c>
      <c r="H26" s="62">
        <f t="shared" si="0"/>
        <v>5.9</v>
      </c>
      <c r="I26" s="58" t="e">
        <f t="shared" si="1"/>
        <v>#REF!</v>
      </c>
      <c r="J26" s="58"/>
      <c r="K26" s="59"/>
      <c r="L26" s="60"/>
      <c r="M26" s="60"/>
    </row>
    <row r="27" spans="1:13" s="61" customFormat="1" ht="18.75" customHeight="1">
      <c r="A27" s="56">
        <v>18</v>
      </c>
      <c r="B27" s="31" t="s">
        <v>23</v>
      </c>
      <c r="C27" s="32" t="s">
        <v>64</v>
      </c>
      <c r="D27" s="26">
        <v>1985</v>
      </c>
      <c r="E27" s="57">
        <f>I!E37</f>
        <v>7.5</v>
      </c>
      <c r="F27" s="58" t="e">
        <f>#REF!</f>
        <v>#REF!</v>
      </c>
      <c r="G27" s="58">
        <v>8</v>
      </c>
      <c r="H27" s="62">
        <f t="shared" si="0"/>
        <v>5.9</v>
      </c>
      <c r="I27" s="58" t="e">
        <f t="shared" si="1"/>
        <v>#REF!</v>
      </c>
      <c r="J27" s="58"/>
      <c r="K27" s="59"/>
      <c r="L27" s="60"/>
      <c r="M27" s="60"/>
    </row>
    <row r="28" spans="1:13" s="61" customFormat="1" ht="18.75" customHeight="1">
      <c r="A28" s="56">
        <v>19</v>
      </c>
      <c r="B28" s="31" t="s">
        <v>65</v>
      </c>
      <c r="C28" s="32" t="s">
        <v>22</v>
      </c>
      <c r="D28" s="26">
        <v>1977</v>
      </c>
      <c r="E28" s="57">
        <f>I!E38</f>
        <v>7</v>
      </c>
      <c r="F28" s="58" t="e">
        <f>#REF!</f>
        <v>#REF!</v>
      </c>
      <c r="G28" s="58">
        <v>7</v>
      </c>
      <c r="H28" s="62">
        <f t="shared" si="0"/>
        <v>5.3</v>
      </c>
      <c r="I28" s="58" t="e">
        <f t="shared" si="1"/>
        <v>#REF!</v>
      </c>
      <c r="J28" s="58"/>
      <c r="K28" s="59"/>
      <c r="L28" s="60"/>
      <c r="M28" s="60"/>
    </row>
    <row r="29" spans="1:13" s="61" customFormat="1" ht="18.75" customHeight="1">
      <c r="A29" s="56">
        <v>20</v>
      </c>
      <c r="B29" s="31" t="s">
        <v>66</v>
      </c>
      <c r="C29" s="32" t="s">
        <v>67</v>
      </c>
      <c r="D29" s="26">
        <v>1981</v>
      </c>
      <c r="E29" s="57">
        <f>I!E39</f>
        <v>7.5</v>
      </c>
      <c r="F29" s="58" t="e">
        <f>#REF!</f>
        <v>#REF!</v>
      </c>
      <c r="G29" s="58">
        <v>7.5</v>
      </c>
      <c r="H29" s="62">
        <f t="shared" si="0"/>
        <v>5.6</v>
      </c>
      <c r="I29" s="58" t="e">
        <f t="shared" si="1"/>
        <v>#REF!</v>
      </c>
      <c r="J29" s="58"/>
      <c r="K29" s="59"/>
      <c r="L29" s="60"/>
      <c r="M29" s="60"/>
    </row>
    <row r="30" spans="1:13" s="61" customFormat="1" ht="18.75" customHeight="1">
      <c r="A30" s="56">
        <v>21</v>
      </c>
      <c r="B30" s="31" t="s">
        <v>68</v>
      </c>
      <c r="C30" s="32" t="s">
        <v>69</v>
      </c>
      <c r="D30" s="26">
        <v>1985</v>
      </c>
      <c r="E30" s="57">
        <f>I!E40</f>
        <v>6.5</v>
      </c>
      <c r="F30" s="58" t="e">
        <f>#REF!</f>
        <v>#REF!</v>
      </c>
      <c r="G30" s="58">
        <v>8</v>
      </c>
      <c r="H30" s="62">
        <f t="shared" si="0"/>
        <v>5.6</v>
      </c>
      <c r="I30" s="58" t="e">
        <f t="shared" si="1"/>
        <v>#REF!</v>
      </c>
      <c r="J30" s="58"/>
      <c r="K30" s="59"/>
      <c r="L30" s="60"/>
      <c r="M30" s="60"/>
    </row>
    <row r="31" spans="1:13" s="61" customFormat="1" ht="18.75" customHeight="1">
      <c r="A31" s="56">
        <v>22</v>
      </c>
      <c r="B31" s="31" t="s">
        <v>70</v>
      </c>
      <c r="C31" s="32" t="s">
        <v>69</v>
      </c>
      <c r="D31" s="26">
        <v>1967</v>
      </c>
      <c r="E31" s="57">
        <f>I!E41</f>
        <v>7</v>
      </c>
      <c r="F31" s="58" t="e">
        <f>#REF!</f>
        <v>#REF!</v>
      </c>
      <c r="G31" s="58">
        <v>8</v>
      </c>
      <c r="H31" s="62">
        <f t="shared" si="0"/>
        <v>5.8</v>
      </c>
      <c r="I31" s="58" t="e">
        <f t="shared" si="1"/>
        <v>#REF!</v>
      </c>
      <c r="J31" s="58"/>
      <c r="K31" s="59"/>
      <c r="L31" s="60"/>
      <c r="M31" s="60"/>
    </row>
    <row r="32" spans="1:13" s="61" customFormat="1" ht="18.75" customHeight="1">
      <c r="A32" s="56">
        <v>23</v>
      </c>
      <c r="B32" s="31" t="s">
        <v>71</v>
      </c>
      <c r="C32" s="32" t="s">
        <v>69</v>
      </c>
      <c r="D32" s="26">
        <v>1977</v>
      </c>
      <c r="E32" s="57">
        <f>I!E42</f>
        <v>7</v>
      </c>
      <c r="F32" s="58" t="e">
        <f>#REF!</f>
        <v>#REF!</v>
      </c>
      <c r="G32" s="58">
        <v>8</v>
      </c>
      <c r="H32" s="62">
        <f t="shared" si="0"/>
        <v>5.8</v>
      </c>
      <c r="I32" s="58" t="e">
        <f t="shared" si="1"/>
        <v>#REF!</v>
      </c>
      <c r="J32" s="58"/>
      <c r="K32" s="59"/>
      <c r="L32" s="60"/>
      <c r="M32" s="60"/>
    </row>
    <row r="33" spans="1:13" s="61" customFormat="1" ht="18.75" customHeight="1">
      <c r="A33" s="56">
        <v>24</v>
      </c>
      <c r="B33" s="31" t="s">
        <v>72</v>
      </c>
      <c r="C33" s="32" t="s">
        <v>69</v>
      </c>
      <c r="D33" s="26" t="s">
        <v>73</v>
      </c>
      <c r="E33" s="57">
        <f>I!E43</f>
        <v>7</v>
      </c>
      <c r="F33" s="58" t="e">
        <f>#REF!</f>
        <v>#REF!</v>
      </c>
      <c r="G33" s="58">
        <v>7.5</v>
      </c>
      <c r="H33" s="62">
        <f t="shared" si="0"/>
        <v>5.5</v>
      </c>
      <c r="I33" s="58" t="e">
        <f t="shared" si="1"/>
        <v>#REF!</v>
      </c>
      <c r="J33" s="58"/>
      <c r="K33" s="59"/>
      <c r="L33" s="60"/>
      <c r="M33" s="60"/>
    </row>
    <row r="34" spans="1:13" s="61" customFormat="1" ht="18.75" customHeight="1">
      <c r="A34" s="56">
        <v>25</v>
      </c>
      <c r="B34" s="31" t="s">
        <v>74</v>
      </c>
      <c r="C34" s="32" t="s">
        <v>75</v>
      </c>
      <c r="D34" s="26">
        <v>1977</v>
      </c>
      <c r="E34" s="57">
        <f>I!E44</f>
        <v>8</v>
      </c>
      <c r="F34" s="58" t="e">
        <f>#REF!</f>
        <v>#REF!</v>
      </c>
      <c r="G34" s="58">
        <v>8.5</v>
      </c>
      <c r="H34" s="62">
        <f t="shared" si="0"/>
        <v>6.3</v>
      </c>
      <c r="I34" s="58" t="e">
        <f t="shared" si="1"/>
        <v>#REF!</v>
      </c>
      <c r="J34" s="58"/>
      <c r="K34" s="59"/>
      <c r="L34" s="60"/>
      <c r="M34" s="60"/>
    </row>
    <row r="35" spans="1:13" s="61" customFormat="1" ht="18.75" customHeight="1">
      <c r="A35" s="56">
        <v>26</v>
      </c>
      <c r="B35" s="31" t="s">
        <v>76</v>
      </c>
      <c r="C35" s="32" t="s">
        <v>77</v>
      </c>
      <c r="D35" s="26">
        <v>1988</v>
      </c>
      <c r="E35" s="57">
        <f>I!E45</f>
        <v>7</v>
      </c>
      <c r="F35" s="58" t="e">
        <f>#REF!</f>
        <v>#REF!</v>
      </c>
      <c r="G35" s="58">
        <v>7</v>
      </c>
      <c r="H35" s="62">
        <f t="shared" si="0"/>
        <v>5.3</v>
      </c>
      <c r="I35" s="58" t="e">
        <f t="shared" si="1"/>
        <v>#REF!</v>
      </c>
      <c r="J35" s="58"/>
      <c r="K35" s="59"/>
      <c r="L35" s="60"/>
      <c r="M35" s="60"/>
    </row>
    <row r="36" spans="1:13" s="61" customFormat="1" ht="18.75" customHeight="1">
      <c r="A36" s="56">
        <v>27</v>
      </c>
      <c r="B36" s="31" t="s">
        <v>66</v>
      </c>
      <c r="C36" s="32" t="s">
        <v>78</v>
      </c>
      <c r="D36" s="26">
        <v>1964</v>
      </c>
      <c r="E36" s="57">
        <f>I!E46</f>
        <v>8</v>
      </c>
      <c r="F36" s="58" t="e">
        <f>#REF!</f>
        <v>#REF!</v>
      </c>
      <c r="G36" s="58">
        <v>6.5</v>
      </c>
      <c r="H36" s="62">
        <f t="shared" si="0"/>
        <v>5.3</v>
      </c>
      <c r="I36" s="58" t="e">
        <f t="shared" si="1"/>
        <v>#REF!</v>
      </c>
      <c r="J36" s="58"/>
      <c r="K36" s="59"/>
      <c r="L36" s="60"/>
      <c r="M36" s="60"/>
    </row>
    <row r="37" spans="1:13" s="61" customFormat="1" ht="18.75" customHeight="1">
      <c r="A37" s="56">
        <v>28</v>
      </c>
      <c r="B37" s="31" t="s">
        <v>79</v>
      </c>
      <c r="C37" s="32" t="s">
        <v>80</v>
      </c>
      <c r="D37" s="26">
        <v>1971</v>
      </c>
      <c r="E37" s="57">
        <f>I!E47</f>
        <v>7.5</v>
      </c>
      <c r="F37" s="58" t="e">
        <f>#REF!</f>
        <v>#REF!</v>
      </c>
      <c r="G37" s="58">
        <v>7.5</v>
      </c>
      <c r="H37" s="62">
        <f t="shared" si="0"/>
        <v>5.6</v>
      </c>
      <c r="I37" s="58" t="e">
        <f t="shared" si="1"/>
        <v>#REF!</v>
      </c>
      <c r="J37" s="58"/>
      <c r="K37" s="59"/>
      <c r="L37" s="60"/>
      <c r="M37" s="60"/>
    </row>
    <row r="38" spans="1:13" s="61" customFormat="1" ht="18.75" customHeight="1">
      <c r="A38" s="56">
        <v>29</v>
      </c>
      <c r="B38" s="31" t="s">
        <v>81</v>
      </c>
      <c r="C38" s="32" t="s">
        <v>80</v>
      </c>
      <c r="D38" s="26" t="s">
        <v>82</v>
      </c>
      <c r="E38" s="57">
        <f>I!E48</f>
        <v>8.5</v>
      </c>
      <c r="F38" s="58" t="e">
        <f>#REF!</f>
        <v>#REF!</v>
      </c>
      <c r="G38" s="58">
        <v>7</v>
      </c>
      <c r="H38" s="62">
        <f t="shared" si="0"/>
        <v>5.6</v>
      </c>
      <c r="I38" s="58" t="e">
        <f t="shared" si="1"/>
        <v>#REF!</v>
      </c>
      <c r="J38" s="58"/>
      <c r="K38" s="59"/>
      <c r="L38" s="60"/>
      <c r="M38" s="60"/>
    </row>
    <row r="39" spans="1:13" s="61" customFormat="1" ht="18.75" customHeight="1">
      <c r="A39" s="56">
        <v>30</v>
      </c>
      <c r="B39" s="31" t="s">
        <v>10</v>
      </c>
      <c r="C39" s="32" t="s">
        <v>80</v>
      </c>
      <c r="D39" s="26">
        <v>1976</v>
      </c>
      <c r="E39" s="57">
        <f>I!E49</f>
        <v>8</v>
      </c>
      <c r="F39" s="58" t="e">
        <f>#REF!</f>
        <v>#REF!</v>
      </c>
      <c r="G39" s="58">
        <v>8</v>
      </c>
      <c r="H39" s="62">
        <f t="shared" si="0"/>
        <v>6</v>
      </c>
      <c r="I39" s="58" t="e">
        <f t="shared" si="1"/>
        <v>#REF!</v>
      </c>
      <c r="J39" s="58"/>
      <c r="K39" s="59"/>
      <c r="L39" s="60"/>
      <c r="M39" s="60"/>
    </row>
    <row r="40" spans="1:13" s="61" customFormat="1" ht="18.75" customHeight="1">
      <c r="A40" s="56">
        <v>31</v>
      </c>
      <c r="B40" s="31" t="s">
        <v>21</v>
      </c>
      <c r="C40" s="32" t="s">
        <v>80</v>
      </c>
      <c r="D40" s="26">
        <v>1980</v>
      </c>
      <c r="E40" s="57">
        <f>I!E50</f>
        <v>8</v>
      </c>
      <c r="F40" s="58" t="e">
        <f>#REF!</f>
        <v>#REF!</v>
      </c>
      <c r="G40" s="58">
        <v>8</v>
      </c>
      <c r="H40" s="62">
        <f t="shared" si="0"/>
        <v>6</v>
      </c>
      <c r="I40" s="58" t="e">
        <f t="shared" si="1"/>
        <v>#REF!</v>
      </c>
      <c r="J40" s="62"/>
      <c r="K40" s="59"/>
      <c r="L40" s="60"/>
      <c r="M40" s="60"/>
    </row>
    <row r="41" spans="1:13" s="61" customFormat="1" ht="18.75" customHeight="1">
      <c r="A41" s="56">
        <v>32</v>
      </c>
      <c r="B41" s="31" t="s">
        <v>10</v>
      </c>
      <c r="C41" s="32" t="s">
        <v>80</v>
      </c>
      <c r="D41" s="26">
        <v>1973</v>
      </c>
      <c r="E41" s="57">
        <f>I!E51</f>
        <v>8</v>
      </c>
      <c r="F41" s="58" t="e">
        <f>#REF!</f>
        <v>#REF!</v>
      </c>
      <c r="G41" s="58">
        <v>7.5</v>
      </c>
      <c r="H41" s="62">
        <f t="shared" si="0"/>
        <v>5.8</v>
      </c>
      <c r="I41" s="58" t="e">
        <f t="shared" si="1"/>
        <v>#REF!</v>
      </c>
      <c r="J41" s="58"/>
      <c r="K41" s="59"/>
      <c r="L41" s="60"/>
      <c r="M41" s="60"/>
    </row>
    <row r="42" spans="1:13" s="61" customFormat="1" ht="18.75" customHeight="1">
      <c r="A42" s="56">
        <v>33</v>
      </c>
      <c r="B42" s="31" t="s">
        <v>21</v>
      </c>
      <c r="C42" s="32" t="s">
        <v>80</v>
      </c>
      <c r="D42" s="26" t="s">
        <v>83</v>
      </c>
      <c r="E42" s="57">
        <f>I!E52</f>
        <v>7.5</v>
      </c>
      <c r="F42" s="58" t="e">
        <f>#REF!</f>
        <v>#REF!</v>
      </c>
      <c r="G42" s="58">
        <v>7</v>
      </c>
      <c r="H42" s="62">
        <f t="shared" si="0"/>
        <v>5.4</v>
      </c>
      <c r="I42" s="58" t="e">
        <f t="shared" si="1"/>
        <v>#REF!</v>
      </c>
      <c r="J42" s="58"/>
      <c r="K42" s="59"/>
      <c r="L42" s="60"/>
      <c r="M42" s="60"/>
    </row>
    <row r="43" spans="1:13" s="61" customFormat="1" ht="18.75" customHeight="1">
      <c r="A43" s="56">
        <v>34</v>
      </c>
      <c r="B43" s="31" t="s">
        <v>24</v>
      </c>
      <c r="C43" s="32" t="s">
        <v>84</v>
      </c>
      <c r="D43" s="26">
        <v>1970</v>
      </c>
      <c r="E43" s="57">
        <f>I!E53</f>
        <v>7</v>
      </c>
      <c r="F43" s="58" t="e">
        <f>#REF!</f>
        <v>#REF!</v>
      </c>
      <c r="G43" s="58">
        <v>7</v>
      </c>
      <c r="H43" s="62">
        <f t="shared" si="0"/>
        <v>5.3</v>
      </c>
      <c r="I43" s="58" t="e">
        <f t="shared" si="1"/>
        <v>#REF!</v>
      </c>
      <c r="J43" s="58"/>
      <c r="K43" s="59"/>
      <c r="L43" s="60"/>
      <c r="M43" s="60"/>
    </row>
    <row r="44" spans="1:13" s="61" customFormat="1" ht="18.75" customHeight="1">
      <c r="A44" s="56">
        <v>35</v>
      </c>
      <c r="B44" s="31" t="s">
        <v>85</v>
      </c>
      <c r="C44" s="32" t="s">
        <v>86</v>
      </c>
      <c r="D44" s="26">
        <v>1984</v>
      </c>
      <c r="E44" s="57">
        <f>I!E54</f>
        <v>9</v>
      </c>
      <c r="F44" s="58" t="e">
        <f>#REF!</f>
        <v>#REF!</v>
      </c>
      <c r="G44" s="58">
        <v>7</v>
      </c>
      <c r="H44" s="62">
        <f t="shared" si="0"/>
        <v>5.8</v>
      </c>
      <c r="I44" s="58" t="e">
        <f t="shared" si="1"/>
        <v>#REF!</v>
      </c>
      <c r="J44" s="58"/>
      <c r="K44" s="59"/>
      <c r="L44" s="60"/>
      <c r="M44" s="60"/>
    </row>
    <row r="45" spans="1:13" s="61" customFormat="1" ht="18.75" customHeight="1">
      <c r="A45" s="56">
        <v>36</v>
      </c>
      <c r="B45" s="31" t="s">
        <v>87</v>
      </c>
      <c r="C45" s="32" t="s">
        <v>88</v>
      </c>
      <c r="D45" s="26">
        <v>1988</v>
      </c>
      <c r="E45" s="57">
        <f>I!E55</f>
        <v>8</v>
      </c>
      <c r="F45" s="58" t="e">
        <f>#REF!</f>
        <v>#REF!</v>
      </c>
      <c r="G45" s="58">
        <v>7.5</v>
      </c>
      <c r="H45" s="62">
        <f t="shared" si="0"/>
        <v>5.8</v>
      </c>
      <c r="I45" s="58" t="e">
        <f t="shared" si="1"/>
        <v>#REF!</v>
      </c>
      <c r="J45" s="58"/>
      <c r="K45" s="59"/>
      <c r="L45" s="60"/>
      <c r="M45" s="60"/>
    </row>
    <row r="46" spans="1:13" s="61" customFormat="1" ht="18.75" customHeight="1">
      <c r="A46" s="56">
        <v>37</v>
      </c>
      <c r="B46" s="31" t="s">
        <v>89</v>
      </c>
      <c r="C46" s="32" t="s">
        <v>90</v>
      </c>
      <c r="D46" s="26">
        <v>1977</v>
      </c>
      <c r="E46" s="57">
        <f>I!E56</f>
        <v>7.5</v>
      </c>
      <c r="F46" s="58" t="e">
        <f>#REF!</f>
        <v>#REF!</v>
      </c>
      <c r="G46" s="58">
        <v>7</v>
      </c>
      <c r="H46" s="62">
        <f t="shared" si="0"/>
        <v>5.4</v>
      </c>
      <c r="I46" s="58" t="e">
        <f t="shared" si="1"/>
        <v>#REF!</v>
      </c>
      <c r="J46" s="58"/>
      <c r="K46" s="59"/>
      <c r="L46" s="60"/>
      <c r="M46" s="60"/>
    </row>
    <row r="47" spans="1:13" s="61" customFormat="1" ht="18.75" customHeight="1">
      <c r="A47" s="56">
        <v>38</v>
      </c>
      <c r="B47" s="31" t="s">
        <v>14</v>
      </c>
      <c r="C47" s="32" t="s">
        <v>91</v>
      </c>
      <c r="D47" s="26">
        <v>1981</v>
      </c>
      <c r="E47" s="57">
        <f>I!E57</f>
        <v>8</v>
      </c>
      <c r="F47" s="58" t="e">
        <f>#REF!</f>
        <v>#REF!</v>
      </c>
      <c r="G47" s="58">
        <v>7.5</v>
      </c>
      <c r="H47" s="62">
        <f t="shared" si="0"/>
        <v>5.8</v>
      </c>
      <c r="I47" s="58" t="e">
        <f t="shared" si="1"/>
        <v>#REF!</v>
      </c>
      <c r="J47" s="58"/>
      <c r="K47" s="59"/>
      <c r="L47" s="60"/>
      <c r="M47" s="60"/>
    </row>
    <row r="48" spans="1:13" s="61" customFormat="1" ht="18.75" customHeight="1">
      <c r="A48" s="56">
        <v>39</v>
      </c>
      <c r="B48" s="31" t="s">
        <v>92</v>
      </c>
      <c r="C48" s="32" t="s">
        <v>91</v>
      </c>
      <c r="D48" s="26">
        <v>1980</v>
      </c>
      <c r="E48" s="57">
        <f>I!E58</f>
        <v>7.5</v>
      </c>
      <c r="F48" s="58" t="e">
        <f>#REF!</f>
        <v>#REF!</v>
      </c>
      <c r="G48" s="58">
        <v>8</v>
      </c>
      <c r="H48" s="62">
        <f t="shared" si="0"/>
        <v>5.9</v>
      </c>
      <c r="I48" s="58" t="e">
        <f t="shared" si="1"/>
        <v>#REF!</v>
      </c>
      <c r="J48" s="58"/>
      <c r="K48" s="59"/>
      <c r="L48" s="60"/>
      <c r="M48" s="60"/>
    </row>
    <row r="49" spans="1:13" s="61" customFormat="1" ht="18.75" customHeight="1">
      <c r="A49" s="56">
        <v>40</v>
      </c>
      <c r="B49" s="31" t="s">
        <v>93</v>
      </c>
      <c r="C49" s="32" t="s">
        <v>94</v>
      </c>
      <c r="D49" s="26">
        <v>1981</v>
      </c>
      <c r="E49" s="57">
        <f>I!E59</f>
        <v>8</v>
      </c>
      <c r="F49" s="58" t="e">
        <f>#REF!</f>
        <v>#REF!</v>
      </c>
      <c r="G49" s="58">
        <v>8</v>
      </c>
      <c r="H49" s="62">
        <f t="shared" si="0"/>
        <v>6</v>
      </c>
      <c r="I49" s="58" t="e">
        <f t="shared" si="1"/>
        <v>#REF!</v>
      </c>
      <c r="J49" s="58"/>
      <c r="K49" s="59"/>
      <c r="L49" s="60"/>
      <c r="M49" s="60"/>
    </row>
    <row r="50" spans="1:13" s="61" customFormat="1" ht="18.75" customHeight="1">
      <c r="A50" s="56">
        <v>41</v>
      </c>
      <c r="B50" s="31" t="s">
        <v>95</v>
      </c>
      <c r="C50" s="32" t="s">
        <v>96</v>
      </c>
      <c r="D50" s="26">
        <v>1979</v>
      </c>
      <c r="E50" s="57">
        <f>I!E60</f>
        <v>8</v>
      </c>
      <c r="F50" s="58" t="e">
        <f>#REF!</f>
        <v>#REF!</v>
      </c>
      <c r="G50" s="58">
        <v>8</v>
      </c>
      <c r="H50" s="62">
        <f t="shared" si="0"/>
        <v>6</v>
      </c>
      <c r="I50" s="58" t="e">
        <f t="shared" si="1"/>
        <v>#REF!</v>
      </c>
      <c r="J50" s="58"/>
      <c r="K50" s="59"/>
      <c r="L50" s="60"/>
      <c r="M50" s="60"/>
    </row>
    <row r="51" spans="1:13" s="61" customFormat="1" ht="18.75" customHeight="1">
      <c r="A51" s="56">
        <v>42</v>
      </c>
      <c r="B51" s="31" t="s">
        <v>97</v>
      </c>
      <c r="C51" s="32" t="s">
        <v>98</v>
      </c>
      <c r="D51" s="26">
        <v>1967</v>
      </c>
      <c r="E51" s="57">
        <f>I!E61</f>
        <v>8.5</v>
      </c>
      <c r="F51" s="58" t="e">
        <f>#REF!</f>
        <v>#REF!</v>
      </c>
      <c r="G51" s="58">
        <v>8</v>
      </c>
      <c r="H51" s="62">
        <f t="shared" si="0"/>
        <v>6.1</v>
      </c>
      <c r="I51" s="58" t="e">
        <f t="shared" si="1"/>
        <v>#REF!</v>
      </c>
      <c r="J51" s="58"/>
      <c r="K51" s="59"/>
      <c r="L51" s="60"/>
      <c r="M51" s="60"/>
    </row>
    <row r="52" spans="1:13" s="67" customFormat="1" ht="18.75">
      <c r="A52" s="56">
        <v>43</v>
      </c>
      <c r="B52" s="31" t="s">
        <v>99</v>
      </c>
      <c r="C52" s="32" t="s">
        <v>100</v>
      </c>
      <c r="D52" s="26">
        <v>1979</v>
      </c>
      <c r="E52" s="57">
        <f>I!E62</f>
        <v>8</v>
      </c>
      <c r="F52" s="58" t="e">
        <f>#REF!</f>
        <v>#REF!</v>
      </c>
      <c r="G52" s="63">
        <v>7.5</v>
      </c>
      <c r="H52" s="62">
        <f t="shared" si="0"/>
        <v>5.8</v>
      </c>
      <c r="I52" s="58" t="e">
        <f t="shared" si="1"/>
        <v>#REF!</v>
      </c>
      <c r="J52" s="64"/>
      <c r="K52" s="65"/>
      <c r="L52" s="66"/>
      <c r="M52" s="66"/>
    </row>
    <row r="53" spans="1:13" s="61" customFormat="1" ht="18.75" customHeight="1">
      <c r="A53" s="56">
        <v>44</v>
      </c>
      <c r="B53" s="31" t="s">
        <v>10</v>
      </c>
      <c r="C53" s="32" t="s">
        <v>100</v>
      </c>
      <c r="D53" s="26">
        <v>1974</v>
      </c>
      <c r="E53" s="57">
        <f>I!E63</f>
        <v>8</v>
      </c>
      <c r="F53" s="58" t="e">
        <f>#REF!</f>
        <v>#REF!</v>
      </c>
      <c r="G53" s="58">
        <v>8</v>
      </c>
      <c r="H53" s="62">
        <f t="shared" si="0"/>
        <v>6</v>
      </c>
      <c r="I53" s="58" t="e">
        <f t="shared" si="1"/>
        <v>#REF!</v>
      </c>
      <c r="J53" s="58"/>
      <c r="K53" s="59"/>
      <c r="L53" s="60"/>
      <c r="M53" s="60"/>
    </row>
    <row r="54" spans="1:13" s="61" customFormat="1" ht="18.75" customHeight="1">
      <c r="A54" s="56">
        <v>45</v>
      </c>
      <c r="B54" s="31" t="s">
        <v>101</v>
      </c>
      <c r="C54" s="32" t="s">
        <v>25</v>
      </c>
      <c r="D54" s="26">
        <v>1984</v>
      </c>
      <c r="E54" s="57">
        <f>I!E64</f>
        <v>8</v>
      </c>
      <c r="F54" s="58" t="e">
        <f>#REF!</f>
        <v>#REF!</v>
      </c>
      <c r="G54" s="58">
        <v>7</v>
      </c>
      <c r="H54" s="62">
        <f t="shared" si="0"/>
        <v>5.5</v>
      </c>
      <c r="I54" s="58" t="e">
        <f t="shared" si="1"/>
        <v>#REF!</v>
      </c>
      <c r="J54" s="58"/>
      <c r="K54" s="59"/>
      <c r="L54" s="60"/>
      <c r="M54" s="60"/>
    </row>
    <row r="55" spans="1:13" s="61" customFormat="1" ht="18.75" customHeight="1">
      <c r="A55" s="56">
        <v>46</v>
      </c>
      <c r="B55" s="31" t="s">
        <v>102</v>
      </c>
      <c r="C55" s="32" t="s">
        <v>103</v>
      </c>
      <c r="D55" s="26">
        <v>1984</v>
      </c>
      <c r="E55" s="57">
        <f>I!E65</f>
        <v>8.5</v>
      </c>
      <c r="F55" s="58" t="e">
        <f>#REF!</f>
        <v>#REF!</v>
      </c>
      <c r="G55" s="58">
        <v>8</v>
      </c>
      <c r="H55" s="62">
        <f t="shared" si="0"/>
        <v>6.1</v>
      </c>
      <c r="I55" s="58" t="e">
        <f t="shared" si="1"/>
        <v>#REF!</v>
      </c>
      <c r="J55" s="58"/>
      <c r="K55" s="59"/>
      <c r="L55" s="60"/>
      <c r="M55" s="60"/>
    </row>
    <row r="56" spans="1:13" s="61" customFormat="1" ht="18.75" customHeight="1">
      <c r="A56" s="56">
        <v>47</v>
      </c>
      <c r="B56" s="31" t="s">
        <v>43</v>
      </c>
      <c r="C56" s="32" t="s">
        <v>104</v>
      </c>
      <c r="D56" s="26" t="s">
        <v>105</v>
      </c>
      <c r="E56" s="57">
        <f>I!E66</f>
        <v>8.5</v>
      </c>
      <c r="F56" s="58" t="e">
        <f>#REF!</f>
        <v>#REF!</v>
      </c>
      <c r="G56" s="58">
        <v>5.5</v>
      </c>
      <c r="H56" s="62">
        <f t="shared" si="0"/>
        <v>4.9</v>
      </c>
      <c r="I56" s="58" t="e">
        <f t="shared" si="1"/>
        <v>#REF!</v>
      </c>
      <c r="J56" s="58"/>
      <c r="K56" s="59"/>
      <c r="L56" s="60"/>
      <c r="M56" s="60"/>
    </row>
    <row r="57" spans="1:13" s="61" customFormat="1" ht="18.75" customHeight="1">
      <c r="A57" s="56">
        <v>48</v>
      </c>
      <c r="B57" s="31" t="s">
        <v>106</v>
      </c>
      <c r="C57" s="32" t="s">
        <v>107</v>
      </c>
      <c r="D57" s="26">
        <v>1981</v>
      </c>
      <c r="E57" s="57">
        <f>I!E67</f>
        <v>8</v>
      </c>
      <c r="F57" s="58" t="e">
        <f>#REF!</f>
        <v>#REF!</v>
      </c>
      <c r="G57" s="58">
        <v>8</v>
      </c>
      <c r="H57" s="62">
        <f t="shared" si="0"/>
        <v>6</v>
      </c>
      <c r="I57" s="58" t="e">
        <f t="shared" si="1"/>
        <v>#REF!</v>
      </c>
      <c r="J57" s="58"/>
      <c r="K57" s="59"/>
      <c r="L57" s="60"/>
      <c r="M57" s="60"/>
    </row>
    <row r="58" spans="1:13" s="61" customFormat="1" ht="18.75" customHeight="1">
      <c r="A58" s="56">
        <v>49</v>
      </c>
      <c r="B58" s="31" t="s">
        <v>108</v>
      </c>
      <c r="C58" s="32" t="s">
        <v>109</v>
      </c>
      <c r="D58" s="26">
        <v>1984</v>
      </c>
      <c r="E58" s="57">
        <f>I!E68</f>
        <v>8.5</v>
      </c>
      <c r="F58" s="58" t="e">
        <f>#REF!</f>
        <v>#REF!</v>
      </c>
      <c r="G58" s="58">
        <v>7</v>
      </c>
      <c r="H58" s="62">
        <f t="shared" si="0"/>
        <v>5.6</v>
      </c>
      <c r="I58" s="58" t="e">
        <f t="shared" si="1"/>
        <v>#REF!</v>
      </c>
      <c r="J58" s="58"/>
      <c r="K58" s="59"/>
      <c r="L58" s="60"/>
      <c r="M58" s="60"/>
    </row>
    <row r="59" spans="1:13" s="61" customFormat="1" ht="18.75" customHeight="1">
      <c r="A59" s="56">
        <v>50</v>
      </c>
      <c r="B59" s="31" t="s">
        <v>110</v>
      </c>
      <c r="C59" s="32" t="s">
        <v>111</v>
      </c>
      <c r="D59" s="26">
        <v>1980</v>
      </c>
      <c r="E59" s="57">
        <f>I!E69</f>
        <v>7.5</v>
      </c>
      <c r="F59" s="58" t="e">
        <f>#REF!</f>
        <v>#REF!</v>
      </c>
      <c r="G59" s="58">
        <v>7</v>
      </c>
      <c r="H59" s="62">
        <f t="shared" si="0"/>
        <v>5.4</v>
      </c>
      <c r="I59" s="58" t="e">
        <f t="shared" si="1"/>
        <v>#REF!</v>
      </c>
      <c r="J59" s="58"/>
      <c r="K59" s="59"/>
      <c r="L59" s="60"/>
      <c r="M59" s="60"/>
    </row>
    <row r="60" spans="1:13" s="61" customFormat="1" ht="18.75" customHeight="1">
      <c r="A60" s="56">
        <v>51</v>
      </c>
      <c r="B60" s="31" t="s">
        <v>112</v>
      </c>
      <c r="C60" s="32" t="s">
        <v>113</v>
      </c>
      <c r="D60" s="26">
        <v>1975</v>
      </c>
      <c r="E60" s="57">
        <f>I!E70</f>
        <v>7</v>
      </c>
      <c r="F60" s="58" t="e">
        <f>#REF!</f>
        <v>#REF!</v>
      </c>
      <c r="G60" s="58">
        <v>7</v>
      </c>
      <c r="H60" s="62">
        <f t="shared" si="0"/>
        <v>5.3</v>
      </c>
      <c r="I60" s="58" t="e">
        <f t="shared" si="1"/>
        <v>#REF!</v>
      </c>
      <c r="J60" s="58"/>
      <c r="K60" s="59"/>
      <c r="L60" s="60"/>
      <c r="M60" s="60"/>
    </row>
    <row r="61" spans="1:13" s="61" customFormat="1" ht="18.75" customHeight="1">
      <c r="A61" s="56">
        <v>52</v>
      </c>
      <c r="B61" s="31" t="s">
        <v>24</v>
      </c>
      <c r="C61" s="32" t="s">
        <v>114</v>
      </c>
      <c r="D61" s="26">
        <v>1964</v>
      </c>
      <c r="E61" s="57">
        <f>I!E71</f>
        <v>7.5</v>
      </c>
      <c r="F61" s="58" t="e">
        <f>#REF!</f>
        <v>#REF!</v>
      </c>
      <c r="G61" s="58">
        <v>8</v>
      </c>
      <c r="H61" s="62">
        <f t="shared" si="0"/>
        <v>5.9</v>
      </c>
      <c r="I61" s="58" t="e">
        <f t="shared" si="1"/>
        <v>#REF!</v>
      </c>
      <c r="J61" s="58"/>
      <c r="K61" s="59"/>
      <c r="L61" s="60"/>
      <c r="M61" s="60"/>
    </row>
    <row r="62" spans="1:13" s="61" customFormat="1" ht="18.75" customHeight="1">
      <c r="A62" s="56">
        <v>53</v>
      </c>
      <c r="B62" s="31" t="s">
        <v>115</v>
      </c>
      <c r="C62" s="32" t="s">
        <v>116</v>
      </c>
      <c r="D62" s="26">
        <v>1985</v>
      </c>
      <c r="E62" s="57">
        <f>I!E72</f>
        <v>7</v>
      </c>
      <c r="F62" s="58" t="e">
        <f>#REF!</f>
        <v>#REF!</v>
      </c>
      <c r="G62" s="58">
        <v>7.5</v>
      </c>
      <c r="H62" s="62">
        <f t="shared" si="0"/>
        <v>5.5</v>
      </c>
      <c r="I62" s="58" t="e">
        <f t="shared" si="1"/>
        <v>#REF!</v>
      </c>
      <c r="J62" s="58"/>
      <c r="K62" s="59"/>
      <c r="L62" s="60"/>
      <c r="M62" s="60"/>
    </row>
    <row r="63" spans="1:13" s="61" customFormat="1" ht="18.75" customHeight="1">
      <c r="A63" s="56">
        <v>54</v>
      </c>
      <c r="B63" s="31" t="s">
        <v>117</v>
      </c>
      <c r="C63" s="32" t="s">
        <v>26</v>
      </c>
      <c r="D63" s="26">
        <v>1978</v>
      </c>
      <c r="E63" s="57">
        <f>I!E73</f>
        <v>7</v>
      </c>
      <c r="F63" s="58" t="e">
        <f>#REF!</f>
        <v>#REF!</v>
      </c>
      <c r="G63" s="58">
        <v>8</v>
      </c>
      <c r="H63" s="62">
        <f t="shared" si="0"/>
        <v>5.8</v>
      </c>
      <c r="I63" s="58" t="e">
        <f t="shared" si="1"/>
        <v>#REF!</v>
      </c>
      <c r="J63" s="58"/>
      <c r="K63" s="59"/>
      <c r="L63" s="60"/>
      <c r="M63" s="60"/>
    </row>
    <row r="64" spans="1:13" s="61" customFormat="1" ht="18.75" customHeight="1">
      <c r="A64" s="56">
        <v>55</v>
      </c>
      <c r="B64" s="31" t="s">
        <v>118</v>
      </c>
      <c r="C64" s="32" t="s">
        <v>119</v>
      </c>
      <c r="D64" s="26">
        <v>1986</v>
      </c>
      <c r="E64" s="57">
        <f>I!E74</f>
        <v>8</v>
      </c>
      <c r="F64" s="58" t="e">
        <f>#REF!</f>
        <v>#REF!</v>
      </c>
      <c r="G64" s="58">
        <v>8</v>
      </c>
      <c r="H64" s="62">
        <f t="shared" si="0"/>
        <v>6</v>
      </c>
      <c r="I64" s="58" t="e">
        <f t="shared" si="1"/>
        <v>#REF!</v>
      </c>
      <c r="J64" s="58"/>
      <c r="K64" s="59"/>
      <c r="L64" s="60"/>
      <c r="M64" s="60"/>
    </row>
    <row r="65" spans="1:13" s="61" customFormat="1" ht="18.75" customHeight="1">
      <c r="A65" s="56">
        <v>56</v>
      </c>
      <c r="B65" s="31" t="s">
        <v>93</v>
      </c>
      <c r="C65" s="32" t="s">
        <v>16</v>
      </c>
      <c r="D65" s="26">
        <v>1974</v>
      </c>
      <c r="E65" s="57">
        <f>I!E75</f>
        <v>6.5</v>
      </c>
      <c r="F65" s="58" t="e">
        <f>#REF!</f>
        <v>#REF!</v>
      </c>
      <c r="G65" s="58">
        <v>8</v>
      </c>
      <c r="H65" s="62">
        <f t="shared" si="0"/>
        <v>5.6</v>
      </c>
      <c r="I65" s="58" t="e">
        <f t="shared" si="1"/>
        <v>#REF!</v>
      </c>
      <c r="J65" s="58"/>
      <c r="K65" s="59"/>
      <c r="L65" s="60"/>
      <c r="M65" s="60"/>
    </row>
    <row r="66" spans="1:13" s="61" customFormat="1" ht="18.75" customHeight="1">
      <c r="A66" s="56">
        <v>57</v>
      </c>
      <c r="B66" s="31" t="s">
        <v>120</v>
      </c>
      <c r="C66" s="32" t="s">
        <v>121</v>
      </c>
      <c r="D66" s="26">
        <v>1970</v>
      </c>
      <c r="E66" s="57">
        <f>I!E76</f>
        <v>8</v>
      </c>
      <c r="F66" s="58" t="e">
        <f>#REF!</f>
        <v>#REF!</v>
      </c>
      <c r="G66" s="58">
        <v>8.5</v>
      </c>
      <c r="H66" s="62">
        <f t="shared" si="0"/>
        <v>6.3</v>
      </c>
      <c r="I66" s="58" t="e">
        <f t="shared" si="1"/>
        <v>#REF!</v>
      </c>
      <c r="J66" s="58"/>
      <c r="K66" s="59"/>
      <c r="L66" s="60"/>
      <c r="M66" s="60"/>
    </row>
    <row r="67" spans="1:13" s="61" customFormat="1" ht="18.75" customHeight="1">
      <c r="A67" s="56">
        <v>58</v>
      </c>
      <c r="B67" s="31" t="s">
        <v>122</v>
      </c>
      <c r="C67" s="32" t="s">
        <v>123</v>
      </c>
      <c r="D67" s="26">
        <v>1982</v>
      </c>
      <c r="E67" s="57">
        <f>I!E77</f>
        <v>8</v>
      </c>
      <c r="F67" s="58" t="e">
        <f>#REF!</f>
        <v>#REF!</v>
      </c>
      <c r="G67" s="58">
        <v>8</v>
      </c>
      <c r="H67" s="62">
        <f t="shared" si="0"/>
        <v>6</v>
      </c>
      <c r="I67" s="58" t="e">
        <f t="shared" si="1"/>
        <v>#REF!</v>
      </c>
      <c r="J67" s="58"/>
      <c r="K67" s="59"/>
      <c r="L67" s="60"/>
      <c r="M67" s="60"/>
    </row>
    <row r="68" spans="1:13" s="61" customFormat="1" ht="18.75" customHeight="1">
      <c r="A68" s="56">
        <v>59</v>
      </c>
      <c r="B68" s="31" t="s">
        <v>124</v>
      </c>
      <c r="C68" s="32" t="s">
        <v>125</v>
      </c>
      <c r="D68" s="26">
        <v>1967</v>
      </c>
      <c r="E68" s="57">
        <f>I!E78</f>
        <v>8</v>
      </c>
      <c r="F68" s="58" t="e">
        <f>#REF!</f>
        <v>#REF!</v>
      </c>
      <c r="G68" s="58">
        <v>8</v>
      </c>
      <c r="H68" s="62">
        <f t="shared" si="0"/>
        <v>6</v>
      </c>
      <c r="I68" s="58" t="e">
        <f t="shared" si="1"/>
        <v>#REF!</v>
      </c>
      <c r="J68" s="58"/>
      <c r="K68" s="59"/>
      <c r="L68" s="60"/>
      <c r="M68" s="60"/>
    </row>
    <row r="69" spans="1:13" s="61" customFormat="1" ht="18.75" customHeight="1">
      <c r="A69" s="56">
        <v>60</v>
      </c>
      <c r="B69" s="31" t="s">
        <v>126</v>
      </c>
      <c r="C69" s="32" t="s">
        <v>125</v>
      </c>
      <c r="D69" s="26">
        <v>1989</v>
      </c>
      <c r="E69" s="57">
        <f>I!E79</f>
        <v>8.5</v>
      </c>
      <c r="F69" s="58" t="e">
        <f>#REF!</f>
        <v>#REF!</v>
      </c>
      <c r="G69" s="58">
        <v>7</v>
      </c>
      <c r="H69" s="62">
        <f t="shared" si="0"/>
        <v>5.6</v>
      </c>
      <c r="I69" s="58" t="e">
        <f t="shared" si="1"/>
        <v>#REF!</v>
      </c>
      <c r="J69" s="58"/>
      <c r="K69" s="59"/>
      <c r="L69" s="60"/>
      <c r="M69" s="60"/>
    </row>
    <row r="70" spans="1:13" s="61" customFormat="1" ht="18.75" customHeight="1">
      <c r="A70" s="56">
        <v>61</v>
      </c>
      <c r="B70" s="31" t="s">
        <v>127</v>
      </c>
      <c r="C70" s="32" t="s">
        <v>128</v>
      </c>
      <c r="D70" s="26">
        <v>1983</v>
      </c>
      <c r="E70" s="57">
        <f>I!E80</f>
        <v>7.5</v>
      </c>
      <c r="F70" s="58" t="e">
        <f>#REF!</f>
        <v>#REF!</v>
      </c>
      <c r="G70" s="58">
        <v>7</v>
      </c>
      <c r="H70" s="62">
        <f t="shared" si="0"/>
        <v>5.4</v>
      </c>
      <c r="I70" s="58" t="e">
        <f t="shared" si="1"/>
        <v>#REF!</v>
      </c>
      <c r="J70" s="58"/>
      <c r="K70" s="59"/>
      <c r="L70" s="60"/>
      <c r="M70" s="60"/>
    </row>
    <row r="71" spans="1:13" s="61" customFormat="1" ht="18.75" customHeight="1">
      <c r="A71" s="56">
        <v>62</v>
      </c>
      <c r="B71" s="31" t="s">
        <v>129</v>
      </c>
      <c r="C71" s="32" t="s">
        <v>130</v>
      </c>
      <c r="D71" s="26">
        <v>1982</v>
      </c>
      <c r="E71" s="57">
        <f>I!E81</f>
        <v>7</v>
      </c>
      <c r="F71" s="58" t="e">
        <f>#REF!</f>
        <v>#REF!</v>
      </c>
      <c r="G71" s="58">
        <v>7.5</v>
      </c>
      <c r="H71" s="62">
        <f t="shared" si="0"/>
        <v>5.5</v>
      </c>
      <c r="I71" s="58" t="e">
        <f t="shared" si="1"/>
        <v>#REF!</v>
      </c>
      <c r="J71" s="58"/>
      <c r="K71" s="59"/>
      <c r="L71" s="60"/>
      <c r="M71" s="60"/>
    </row>
    <row r="72" spans="1:13" s="61" customFormat="1" ht="18.75" customHeight="1">
      <c r="A72" s="56">
        <v>63</v>
      </c>
      <c r="B72" s="31" t="s">
        <v>131</v>
      </c>
      <c r="C72" s="32" t="s">
        <v>132</v>
      </c>
      <c r="D72" s="26">
        <v>1980</v>
      </c>
      <c r="E72" s="57">
        <f>I!E82</f>
        <v>8</v>
      </c>
      <c r="F72" s="58" t="e">
        <f>#REF!</f>
        <v>#REF!</v>
      </c>
      <c r="G72" s="58">
        <v>8</v>
      </c>
      <c r="H72" s="62">
        <f t="shared" si="0"/>
        <v>6</v>
      </c>
      <c r="I72" s="58" t="e">
        <f t="shared" si="1"/>
        <v>#REF!</v>
      </c>
      <c r="J72" s="58"/>
      <c r="K72" s="59"/>
      <c r="L72" s="60"/>
      <c r="M72" s="60"/>
    </row>
    <row r="73" spans="1:13" s="61" customFormat="1" ht="18.75" customHeight="1">
      <c r="A73" s="56">
        <v>64</v>
      </c>
      <c r="B73" s="31" t="s">
        <v>133</v>
      </c>
      <c r="C73" s="32" t="s">
        <v>134</v>
      </c>
      <c r="D73" s="26">
        <v>1984</v>
      </c>
      <c r="E73" s="57">
        <f>I!E83</f>
        <v>8.5</v>
      </c>
      <c r="F73" s="58" t="e">
        <f>#REF!</f>
        <v>#REF!</v>
      </c>
      <c r="G73" s="58">
        <v>7.5</v>
      </c>
      <c r="H73" s="62">
        <f t="shared" si="0"/>
        <v>5.9</v>
      </c>
      <c r="I73" s="58" t="e">
        <f t="shared" si="1"/>
        <v>#REF!</v>
      </c>
      <c r="J73" s="58"/>
      <c r="K73" s="59"/>
      <c r="L73" s="60"/>
      <c r="M73" s="60"/>
    </row>
    <row r="74" spans="1:13" s="61" customFormat="1" ht="18.75" customHeight="1">
      <c r="A74" s="56">
        <v>65</v>
      </c>
      <c r="B74" s="31" t="s">
        <v>135</v>
      </c>
      <c r="C74" s="32" t="s">
        <v>136</v>
      </c>
      <c r="D74" s="26">
        <v>1983</v>
      </c>
      <c r="E74" s="57">
        <f>I!E84</f>
        <v>8</v>
      </c>
      <c r="F74" s="58" t="e">
        <f>#REF!</f>
        <v>#REF!</v>
      </c>
      <c r="G74" s="58">
        <v>7.5</v>
      </c>
      <c r="H74" s="62">
        <f t="shared" si="0"/>
        <v>5.8</v>
      </c>
      <c r="I74" s="58" t="e">
        <f t="shared" si="1"/>
        <v>#REF!</v>
      </c>
      <c r="J74" s="58"/>
      <c r="K74" s="59"/>
      <c r="L74" s="60"/>
      <c r="M74" s="60"/>
    </row>
    <row r="75" spans="1:13" s="61" customFormat="1" ht="18.75" customHeight="1">
      <c r="A75" s="56">
        <v>66</v>
      </c>
      <c r="B75" s="31" t="s">
        <v>137</v>
      </c>
      <c r="C75" s="32" t="s">
        <v>138</v>
      </c>
      <c r="D75" s="26">
        <v>1964</v>
      </c>
      <c r="E75" s="57">
        <f>I!E85</f>
        <v>8</v>
      </c>
      <c r="F75" s="58" t="e">
        <f>#REF!</f>
        <v>#REF!</v>
      </c>
      <c r="G75" s="58">
        <v>7</v>
      </c>
      <c r="H75" s="62">
        <f aca="true" t="shared" si="2" ref="H75:H99">ROUND((SUMIF(E75:F75,"&gt;=5",E75:F75)+(G75*2))/4,1)</f>
        <v>5.5</v>
      </c>
      <c r="I75" s="58" t="e">
        <f aca="true" t="shared" si="3" ref="I75:I99">IF(AND(H75&gt;=8,MIN(E75:G75)&gt;=7),"Giỏi",IF(AND(H75&gt;=7,MIN(E75:G75)&gt;=6),"Khá",IF(G75&lt;5,"Không đạt","Trung bình")))</f>
        <v>#REF!</v>
      </c>
      <c r="J75" s="58"/>
      <c r="K75" s="59"/>
      <c r="L75" s="60"/>
      <c r="M75" s="60"/>
    </row>
    <row r="76" spans="1:13" s="61" customFormat="1" ht="18.75" customHeight="1">
      <c r="A76" s="56">
        <v>67</v>
      </c>
      <c r="B76" s="31" t="s">
        <v>27</v>
      </c>
      <c r="C76" s="32" t="s">
        <v>139</v>
      </c>
      <c r="D76" s="26">
        <v>1984</v>
      </c>
      <c r="E76" s="57">
        <f>I!E86</f>
        <v>7</v>
      </c>
      <c r="F76" s="58" t="e">
        <f>#REF!</f>
        <v>#REF!</v>
      </c>
      <c r="G76" s="58">
        <v>7.5</v>
      </c>
      <c r="H76" s="62">
        <f t="shared" si="2"/>
        <v>5.5</v>
      </c>
      <c r="I76" s="58" t="e">
        <f t="shared" si="3"/>
        <v>#REF!</v>
      </c>
      <c r="J76" s="58"/>
      <c r="K76" s="59"/>
      <c r="L76" s="60"/>
      <c r="M76" s="60"/>
    </row>
    <row r="77" spans="1:13" s="61" customFormat="1" ht="18.75" customHeight="1">
      <c r="A77" s="56">
        <v>68</v>
      </c>
      <c r="B77" s="31" t="s">
        <v>140</v>
      </c>
      <c r="C77" s="32" t="s">
        <v>141</v>
      </c>
      <c r="D77" s="26" t="s">
        <v>142</v>
      </c>
      <c r="E77" s="57">
        <f>I!E87</f>
        <v>7</v>
      </c>
      <c r="F77" s="58" t="e">
        <f>#REF!</f>
        <v>#REF!</v>
      </c>
      <c r="G77" s="58">
        <v>7</v>
      </c>
      <c r="H77" s="62">
        <f t="shared" si="2"/>
        <v>5.3</v>
      </c>
      <c r="I77" s="58" t="e">
        <f t="shared" si="3"/>
        <v>#REF!</v>
      </c>
      <c r="J77" s="58"/>
      <c r="K77" s="59"/>
      <c r="L77" s="60"/>
      <c r="M77" s="60"/>
    </row>
    <row r="78" spans="1:13" s="61" customFormat="1" ht="18.75" customHeight="1">
      <c r="A78" s="56">
        <v>69</v>
      </c>
      <c r="B78" s="31" t="s">
        <v>143</v>
      </c>
      <c r="C78" s="32" t="s">
        <v>144</v>
      </c>
      <c r="D78" s="26">
        <v>1978</v>
      </c>
      <c r="E78" s="57">
        <f>I!E88</f>
        <v>6.5</v>
      </c>
      <c r="F78" s="58" t="e">
        <f>#REF!</f>
        <v>#REF!</v>
      </c>
      <c r="G78" s="58">
        <v>8</v>
      </c>
      <c r="H78" s="62">
        <f t="shared" si="2"/>
        <v>5.6</v>
      </c>
      <c r="I78" s="58" t="e">
        <f t="shared" si="3"/>
        <v>#REF!</v>
      </c>
      <c r="J78" s="58"/>
      <c r="K78" s="59"/>
      <c r="L78" s="60"/>
      <c r="M78" s="60"/>
    </row>
    <row r="79" spans="1:13" s="61" customFormat="1" ht="18.75" customHeight="1">
      <c r="A79" s="56">
        <v>70</v>
      </c>
      <c r="B79" s="31" t="s">
        <v>145</v>
      </c>
      <c r="C79" s="32" t="s">
        <v>146</v>
      </c>
      <c r="D79" s="26">
        <v>1974</v>
      </c>
      <c r="E79" s="57">
        <f>I!E89</f>
        <v>8</v>
      </c>
      <c r="F79" s="58" t="e">
        <f>#REF!</f>
        <v>#REF!</v>
      </c>
      <c r="G79" s="58">
        <v>7.5</v>
      </c>
      <c r="H79" s="62">
        <f t="shared" si="2"/>
        <v>5.8</v>
      </c>
      <c r="I79" s="58" t="e">
        <f t="shared" si="3"/>
        <v>#REF!</v>
      </c>
      <c r="J79" s="58"/>
      <c r="K79" s="59"/>
      <c r="L79" s="60"/>
      <c r="M79" s="60"/>
    </row>
    <row r="80" spans="1:13" s="61" customFormat="1" ht="18.75" customHeight="1">
      <c r="A80" s="56">
        <v>71</v>
      </c>
      <c r="B80" s="31" t="s">
        <v>147</v>
      </c>
      <c r="C80" s="32" t="s">
        <v>148</v>
      </c>
      <c r="D80" s="26">
        <v>1976</v>
      </c>
      <c r="E80" s="57">
        <f>I!E90</f>
        <v>7.5</v>
      </c>
      <c r="F80" s="58" t="e">
        <f>#REF!</f>
        <v>#REF!</v>
      </c>
      <c r="G80" s="58">
        <v>7</v>
      </c>
      <c r="H80" s="62">
        <f t="shared" si="2"/>
        <v>5.4</v>
      </c>
      <c r="I80" s="58" t="e">
        <f t="shared" si="3"/>
        <v>#REF!</v>
      </c>
      <c r="J80" s="58"/>
      <c r="K80" s="59"/>
      <c r="L80" s="60"/>
      <c r="M80" s="60"/>
    </row>
    <row r="81" spans="1:13" s="61" customFormat="1" ht="18.75" customHeight="1">
      <c r="A81" s="56">
        <v>72</v>
      </c>
      <c r="B81" s="31" t="s">
        <v>149</v>
      </c>
      <c r="C81" s="32" t="s">
        <v>150</v>
      </c>
      <c r="D81" s="26">
        <v>1983</v>
      </c>
      <c r="E81" s="57">
        <f>I!E91</f>
        <v>8</v>
      </c>
      <c r="F81" s="58" t="e">
        <f>#REF!</f>
        <v>#REF!</v>
      </c>
      <c r="G81" s="58">
        <v>8</v>
      </c>
      <c r="H81" s="62">
        <f t="shared" si="2"/>
        <v>6</v>
      </c>
      <c r="I81" s="58" t="e">
        <f t="shared" si="3"/>
        <v>#REF!</v>
      </c>
      <c r="J81" s="58"/>
      <c r="K81" s="59"/>
      <c r="L81" s="60"/>
      <c r="M81" s="60"/>
    </row>
    <row r="82" spans="1:13" s="61" customFormat="1" ht="18.75" customHeight="1">
      <c r="A82" s="56">
        <v>73</v>
      </c>
      <c r="B82" s="31" t="s">
        <v>151</v>
      </c>
      <c r="C82" s="32" t="s">
        <v>152</v>
      </c>
      <c r="D82" s="26">
        <v>1973</v>
      </c>
      <c r="E82" s="57">
        <f>I!E92</f>
        <v>8.5</v>
      </c>
      <c r="F82" s="58" t="e">
        <f>#REF!</f>
        <v>#REF!</v>
      </c>
      <c r="G82" s="58">
        <v>7</v>
      </c>
      <c r="H82" s="62">
        <f t="shared" si="2"/>
        <v>5.6</v>
      </c>
      <c r="I82" s="58" t="e">
        <f t="shared" si="3"/>
        <v>#REF!</v>
      </c>
      <c r="J82" s="58"/>
      <c r="K82" s="59"/>
      <c r="L82" s="60"/>
      <c r="M82" s="60"/>
    </row>
    <row r="83" spans="1:13" s="61" customFormat="1" ht="18.75" customHeight="1">
      <c r="A83" s="56">
        <v>74</v>
      </c>
      <c r="B83" s="31" t="s">
        <v>153</v>
      </c>
      <c r="C83" s="32" t="s">
        <v>154</v>
      </c>
      <c r="D83" s="26">
        <v>1979</v>
      </c>
      <c r="E83" s="57">
        <f>I!E93</f>
        <v>8.5</v>
      </c>
      <c r="F83" s="58" t="e">
        <f>#REF!</f>
        <v>#REF!</v>
      </c>
      <c r="G83" s="58">
        <v>8</v>
      </c>
      <c r="H83" s="62">
        <f t="shared" si="2"/>
        <v>6.1</v>
      </c>
      <c r="I83" s="58" t="e">
        <f t="shared" si="3"/>
        <v>#REF!</v>
      </c>
      <c r="J83" s="58"/>
      <c r="K83" s="59"/>
      <c r="L83" s="60"/>
      <c r="M83" s="60"/>
    </row>
    <row r="84" spans="1:13" s="61" customFormat="1" ht="18.75" customHeight="1">
      <c r="A84" s="56">
        <v>75</v>
      </c>
      <c r="B84" s="31" t="s">
        <v>102</v>
      </c>
      <c r="C84" s="32" t="s">
        <v>154</v>
      </c>
      <c r="D84" s="26">
        <v>1980</v>
      </c>
      <c r="E84" s="57">
        <f>I!E94</f>
        <v>8</v>
      </c>
      <c r="F84" s="58" t="e">
        <f>#REF!</f>
        <v>#REF!</v>
      </c>
      <c r="G84" s="58">
        <v>8</v>
      </c>
      <c r="H84" s="62">
        <f t="shared" si="2"/>
        <v>6</v>
      </c>
      <c r="I84" s="58" t="e">
        <f t="shared" si="3"/>
        <v>#REF!</v>
      </c>
      <c r="J84" s="58"/>
      <c r="K84" s="59"/>
      <c r="L84" s="60"/>
      <c r="M84" s="60"/>
    </row>
    <row r="85" spans="1:13" s="61" customFormat="1" ht="18.75" customHeight="1">
      <c r="A85" s="56">
        <v>76</v>
      </c>
      <c r="B85" s="31" t="s">
        <v>155</v>
      </c>
      <c r="C85" s="32" t="s">
        <v>156</v>
      </c>
      <c r="D85" s="26">
        <v>1984</v>
      </c>
      <c r="E85" s="57">
        <f>I!E95</f>
        <v>7.5</v>
      </c>
      <c r="F85" s="58" t="e">
        <f>#REF!</f>
        <v>#REF!</v>
      </c>
      <c r="G85" s="58">
        <v>7.5</v>
      </c>
      <c r="H85" s="62">
        <f t="shared" si="2"/>
        <v>5.6</v>
      </c>
      <c r="I85" s="58" t="e">
        <f t="shared" si="3"/>
        <v>#REF!</v>
      </c>
      <c r="J85" s="58"/>
      <c r="K85" s="59"/>
      <c r="L85" s="60"/>
      <c r="M85" s="60"/>
    </row>
    <row r="86" spans="1:13" s="61" customFormat="1" ht="18.75" customHeight="1">
      <c r="A86" s="56">
        <v>77</v>
      </c>
      <c r="B86" s="31" t="s">
        <v>157</v>
      </c>
      <c r="C86" s="32" t="s">
        <v>156</v>
      </c>
      <c r="D86" s="26">
        <v>1981</v>
      </c>
      <c r="E86" s="57">
        <f>I!E96</f>
        <v>7</v>
      </c>
      <c r="F86" s="58" t="e">
        <f>#REF!</f>
        <v>#REF!</v>
      </c>
      <c r="G86" s="58">
        <v>7</v>
      </c>
      <c r="H86" s="62">
        <f t="shared" si="2"/>
        <v>5.3</v>
      </c>
      <c r="I86" s="58" t="e">
        <f t="shared" si="3"/>
        <v>#REF!</v>
      </c>
      <c r="J86" s="58"/>
      <c r="K86" s="59"/>
      <c r="L86" s="60"/>
      <c r="M86" s="60"/>
    </row>
    <row r="87" spans="1:13" s="61" customFormat="1" ht="18.75" customHeight="1">
      <c r="A87" s="56">
        <v>78</v>
      </c>
      <c r="B87" s="31" t="s">
        <v>158</v>
      </c>
      <c r="C87" s="32" t="s">
        <v>28</v>
      </c>
      <c r="D87" s="26">
        <v>1962</v>
      </c>
      <c r="E87" s="57">
        <f>I!E97</f>
        <v>7.5</v>
      </c>
      <c r="F87" s="58" t="e">
        <f>#REF!</f>
        <v>#REF!</v>
      </c>
      <c r="G87" s="58">
        <v>7</v>
      </c>
      <c r="H87" s="62">
        <f t="shared" si="2"/>
        <v>5.4</v>
      </c>
      <c r="I87" s="58" t="e">
        <f t="shared" si="3"/>
        <v>#REF!</v>
      </c>
      <c r="J87" s="58"/>
      <c r="K87" s="59"/>
      <c r="L87" s="60"/>
      <c r="M87" s="60"/>
    </row>
    <row r="88" spans="1:13" s="61" customFormat="1" ht="18.75" customHeight="1">
      <c r="A88" s="56">
        <v>79</v>
      </c>
      <c r="B88" s="31" t="s">
        <v>159</v>
      </c>
      <c r="C88" s="32" t="s">
        <v>160</v>
      </c>
      <c r="D88" s="26">
        <v>1977</v>
      </c>
      <c r="E88" s="57">
        <f>I!E98</f>
        <v>9</v>
      </c>
      <c r="F88" s="58" t="e">
        <f>#REF!</f>
        <v>#REF!</v>
      </c>
      <c r="G88" s="58">
        <v>8</v>
      </c>
      <c r="H88" s="62">
        <f t="shared" si="2"/>
        <v>6.3</v>
      </c>
      <c r="I88" s="58" t="e">
        <f t="shared" si="3"/>
        <v>#REF!</v>
      </c>
      <c r="J88" s="58"/>
      <c r="K88" s="59"/>
      <c r="L88" s="60"/>
      <c r="M88" s="60"/>
    </row>
    <row r="89" spans="1:13" s="61" customFormat="1" ht="18.75" customHeight="1">
      <c r="A89" s="56">
        <v>80</v>
      </c>
      <c r="B89" s="31" t="s">
        <v>161</v>
      </c>
      <c r="C89" s="32" t="s">
        <v>162</v>
      </c>
      <c r="D89" s="26">
        <v>1985</v>
      </c>
      <c r="E89" s="57">
        <f>I!E100</f>
        <v>8</v>
      </c>
      <c r="F89" s="58" t="e">
        <f>#REF!</f>
        <v>#REF!</v>
      </c>
      <c r="G89" s="58">
        <v>7.5</v>
      </c>
      <c r="H89" s="62">
        <f t="shared" si="2"/>
        <v>5.8</v>
      </c>
      <c r="I89" s="58" t="e">
        <f t="shared" si="3"/>
        <v>#REF!</v>
      </c>
      <c r="J89" s="58"/>
      <c r="K89" s="59"/>
      <c r="L89" s="60"/>
      <c r="M89" s="60"/>
    </row>
    <row r="90" spans="1:13" s="61" customFormat="1" ht="18.75" customHeight="1">
      <c r="A90" s="56">
        <v>81</v>
      </c>
      <c r="B90" s="31" t="s">
        <v>163</v>
      </c>
      <c r="C90" s="32" t="s">
        <v>164</v>
      </c>
      <c r="D90" s="26">
        <v>1990</v>
      </c>
      <c r="E90" s="57">
        <f>I!E101</f>
        <v>7</v>
      </c>
      <c r="F90" s="58" t="e">
        <f>#REF!</f>
        <v>#REF!</v>
      </c>
      <c r="G90" s="58">
        <v>8</v>
      </c>
      <c r="H90" s="62">
        <f t="shared" si="2"/>
        <v>5.8</v>
      </c>
      <c r="I90" s="58" t="e">
        <f t="shared" si="3"/>
        <v>#REF!</v>
      </c>
      <c r="J90" s="58"/>
      <c r="K90" s="59"/>
      <c r="L90" s="60"/>
      <c r="M90" s="60"/>
    </row>
    <row r="91" spans="1:13" s="61" customFormat="1" ht="18.75" customHeight="1">
      <c r="A91" s="56">
        <v>82</v>
      </c>
      <c r="B91" s="31" t="s">
        <v>165</v>
      </c>
      <c r="C91" s="32" t="s">
        <v>166</v>
      </c>
      <c r="D91" s="26">
        <v>1962</v>
      </c>
      <c r="E91" s="57" t="e">
        <f>I!#REF!</f>
        <v>#REF!</v>
      </c>
      <c r="F91" s="58" t="e">
        <f>#REF!</f>
        <v>#REF!</v>
      </c>
      <c r="G91" s="58">
        <v>8.5</v>
      </c>
      <c r="H91" s="62">
        <f t="shared" si="2"/>
        <v>4.3</v>
      </c>
      <c r="I91" s="58" t="e">
        <f t="shared" si="3"/>
        <v>#REF!</v>
      </c>
      <c r="J91" s="58"/>
      <c r="K91" s="59"/>
      <c r="L91" s="60"/>
      <c r="M91" s="60"/>
    </row>
    <row r="92" spans="1:13" s="61" customFormat="1" ht="18.75" customHeight="1">
      <c r="A92" s="56">
        <v>83</v>
      </c>
      <c r="B92" s="31" t="s">
        <v>15</v>
      </c>
      <c r="C92" s="32" t="s">
        <v>17</v>
      </c>
      <c r="D92" s="26">
        <v>1967</v>
      </c>
      <c r="E92" s="57" t="e">
        <f>I!#REF!</f>
        <v>#REF!</v>
      </c>
      <c r="F92" s="58" t="e">
        <f>#REF!</f>
        <v>#REF!</v>
      </c>
      <c r="G92" s="58">
        <v>7.5</v>
      </c>
      <c r="H92" s="62">
        <f t="shared" si="2"/>
        <v>3.8</v>
      </c>
      <c r="I92" s="58" t="e">
        <f t="shared" si="3"/>
        <v>#REF!</v>
      </c>
      <c r="J92" s="58"/>
      <c r="K92" s="59"/>
      <c r="L92" s="60"/>
      <c r="M92" s="60"/>
    </row>
    <row r="93" spans="1:13" s="61" customFormat="1" ht="18.75" customHeight="1">
      <c r="A93" s="56">
        <v>84</v>
      </c>
      <c r="B93" s="31" t="s">
        <v>167</v>
      </c>
      <c r="C93" s="32" t="s">
        <v>29</v>
      </c>
      <c r="D93" s="26" t="s">
        <v>168</v>
      </c>
      <c r="E93" s="57" t="e">
        <f>I!#REF!</f>
        <v>#REF!</v>
      </c>
      <c r="F93" s="58" t="e">
        <f>#REF!</f>
        <v>#REF!</v>
      </c>
      <c r="G93" s="58">
        <v>7.5</v>
      </c>
      <c r="H93" s="62">
        <f t="shared" si="2"/>
        <v>3.8</v>
      </c>
      <c r="I93" s="58" t="e">
        <f t="shared" si="3"/>
        <v>#REF!</v>
      </c>
      <c r="J93" s="58"/>
      <c r="K93" s="59"/>
      <c r="L93" s="60"/>
      <c r="M93" s="60"/>
    </row>
    <row r="94" spans="1:13" s="61" customFormat="1" ht="18.75" customHeight="1">
      <c r="A94" s="56">
        <v>85</v>
      </c>
      <c r="B94" s="31" t="s">
        <v>169</v>
      </c>
      <c r="C94" s="32" t="s">
        <v>170</v>
      </c>
      <c r="D94" s="26">
        <v>1981</v>
      </c>
      <c r="E94" s="57" t="e">
        <f>I!#REF!</f>
        <v>#REF!</v>
      </c>
      <c r="F94" s="58" t="e">
        <f>#REF!</f>
        <v>#REF!</v>
      </c>
      <c r="G94" s="58">
        <v>7.5</v>
      </c>
      <c r="H94" s="62">
        <f t="shared" si="2"/>
        <v>3.8</v>
      </c>
      <c r="I94" s="58" t="e">
        <f t="shared" si="3"/>
        <v>#REF!</v>
      </c>
      <c r="J94" s="58"/>
      <c r="K94" s="59"/>
      <c r="L94" s="60"/>
      <c r="M94" s="60"/>
    </row>
    <row r="95" spans="1:13" s="61" customFormat="1" ht="18.75" customHeight="1">
      <c r="A95" s="56">
        <v>86</v>
      </c>
      <c r="B95" s="31" t="s">
        <v>171</v>
      </c>
      <c r="C95" s="32" t="s">
        <v>172</v>
      </c>
      <c r="D95" s="26">
        <v>1980</v>
      </c>
      <c r="E95" s="57" t="e">
        <f>I!#REF!</f>
        <v>#REF!</v>
      </c>
      <c r="F95" s="58" t="e">
        <f>#REF!</f>
        <v>#REF!</v>
      </c>
      <c r="G95" s="58">
        <v>8</v>
      </c>
      <c r="H95" s="62">
        <f t="shared" si="2"/>
        <v>4</v>
      </c>
      <c r="I95" s="58" t="e">
        <f t="shared" si="3"/>
        <v>#REF!</v>
      </c>
      <c r="J95" s="58"/>
      <c r="K95" s="59"/>
      <c r="L95" s="60"/>
      <c r="M95" s="60"/>
    </row>
    <row r="96" spans="1:13" s="61" customFormat="1" ht="18.75" customHeight="1">
      <c r="A96" s="56">
        <v>87</v>
      </c>
      <c r="B96" s="31" t="s">
        <v>173</v>
      </c>
      <c r="C96" s="32" t="s">
        <v>174</v>
      </c>
      <c r="D96" s="26">
        <v>1973</v>
      </c>
      <c r="E96" s="57" t="e">
        <f>I!#REF!</f>
        <v>#REF!</v>
      </c>
      <c r="F96" s="58" t="e">
        <f>#REF!</f>
        <v>#REF!</v>
      </c>
      <c r="G96" s="58">
        <v>7.5</v>
      </c>
      <c r="H96" s="62">
        <f t="shared" si="2"/>
        <v>3.8</v>
      </c>
      <c r="I96" s="58" t="e">
        <f t="shared" si="3"/>
        <v>#REF!</v>
      </c>
      <c r="J96" s="58"/>
      <c r="K96" s="59"/>
      <c r="L96" s="60"/>
      <c r="M96" s="60"/>
    </row>
    <row r="97" spans="1:13" s="61" customFormat="1" ht="18.75" customHeight="1">
      <c r="A97" s="56">
        <v>88</v>
      </c>
      <c r="B97" s="31" t="s">
        <v>175</v>
      </c>
      <c r="C97" s="32" t="s">
        <v>30</v>
      </c>
      <c r="D97" s="26">
        <v>1978</v>
      </c>
      <c r="E97" s="57" t="e">
        <f>I!#REF!</f>
        <v>#REF!</v>
      </c>
      <c r="F97" s="58" t="e">
        <f>#REF!</f>
        <v>#REF!</v>
      </c>
      <c r="G97" s="58">
        <v>7.5</v>
      </c>
      <c r="H97" s="62">
        <f t="shared" si="2"/>
        <v>3.8</v>
      </c>
      <c r="I97" s="58" t="e">
        <f t="shared" si="3"/>
        <v>#REF!</v>
      </c>
      <c r="J97" s="58"/>
      <c r="K97" s="59"/>
      <c r="L97" s="60"/>
      <c r="M97" s="60"/>
    </row>
    <row r="98" spans="1:13" s="61" customFormat="1" ht="18.75" customHeight="1">
      <c r="A98" s="56">
        <v>89</v>
      </c>
      <c r="B98" s="31" t="s">
        <v>176</v>
      </c>
      <c r="C98" s="32" t="s">
        <v>30</v>
      </c>
      <c r="D98" s="26">
        <v>1979</v>
      </c>
      <c r="E98" s="57" t="e">
        <f>I!#REF!</f>
        <v>#REF!</v>
      </c>
      <c r="F98" s="58" t="e">
        <f>#REF!</f>
        <v>#REF!</v>
      </c>
      <c r="G98" s="58">
        <v>8</v>
      </c>
      <c r="H98" s="62">
        <f t="shared" si="2"/>
        <v>4</v>
      </c>
      <c r="I98" s="58" t="e">
        <f t="shared" si="3"/>
        <v>#REF!</v>
      </c>
      <c r="J98" s="58"/>
      <c r="K98" s="59"/>
      <c r="L98" s="60"/>
      <c r="M98" s="60"/>
    </row>
    <row r="99" spans="1:13" s="61" customFormat="1" ht="18.75" customHeight="1">
      <c r="A99" s="56">
        <v>90</v>
      </c>
      <c r="B99" s="33" t="s">
        <v>66</v>
      </c>
      <c r="C99" s="34" t="s">
        <v>177</v>
      </c>
      <c r="D99" s="28">
        <v>1985</v>
      </c>
      <c r="E99" s="57" t="e">
        <f>I!#REF!</f>
        <v>#REF!</v>
      </c>
      <c r="F99" s="58" t="e">
        <f>#REF!</f>
        <v>#REF!</v>
      </c>
      <c r="G99" s="58">
        <v>7</v>
      </c>
      <c r="H99" s="62">
        <f t="shared" si="2"/>
        <v>3.5</v>
      </c>
      <c r="I99" s="58" t="e">
        <f t="shared" si="3"/>
        <v>#REF!</v>
      </c>
      <c r="J99" s="58"/>
      <c r="K99" s="59"/>
      <c r="L99" s="60"/>
      <c r="M99" s="60"/>
    </row>
    <row r="100" spans="1:12" s="70" customFormat="1" ht="16.5" customHeight="1">
      <c r="A100" s="68"/>
      <c r="B100" s="69"/>
      <c r="E100" s="71"/>
      <c r="F100" s="71"/>
      <c r="G100" s="72"/>
      <c r="H100" s="72"/>
      <c r="I100" s="73"/>
      <c r="J100" s="74"/>
      <c r="K100" s="75"/>
      <c r="L100" s="76"/>
    </row>
    <row r="101" spans="1:10" ht="22.5" customHeight="1">
      <c r="A101" s="122" t="s">
        <v>189</v>
      </c>
      <c r="B101" s="123"/>
      <c r="C101" s="77">
        <f>A99</f>
        <v>90</v>
      </c>
      <c r="D101" s="77"/>
      <c r="E101" s="78"/>
      <c r="G101" s="110"/>
      <c r="H101" s="110"/>
      <c r="I101" s="110"/>
      <c r="J101" s="110"/>
    </row>
    <row r="102" spans="1:10" s="81" customFormat="1" ht="32.25" customHeight="1">
      <c r="A102" s="106" t="s">
        <v>187</v>
      </c>
      <c r="B102" s="107"/>
      <c r="C102" s="80" t="s">
        <v>190</v>
      </c>
      <c r="D102" s="108" t="s">
        <v>191</v>
      </c>
      <c r="E102" s="109"/>
      <c r="G102" s="110" t="s">
        <v>192</v>
      </c>
      <c r="H102" s="110"/>
      <c r="I102" s="110"/>
      <c r="J102" s="110"/>
    </row>
    <row r="103" spans="1:10" ht="21" customHeight="1">
      <c r="A103" s="124" t="s">
        <v>193</v>
      </c>
      <c r="B103" s="125"/>
      <c r="C103" s="82">
        <f>COUNTIF(I10:I99,"Giỏi")</f>
        <v>0</v>
      </c>
      <c r="D103" s="126">
        <f>ROUND((C103/C101)*100,1)</f>
        <v>0</v>
      </c>
      <c r="E103" s="127"/>
      <c r="G103" s="128" t="s">
        <v>194</v>
      </c>
      <c r="H103" s="128"/>
      <c r="I103" s="128"/>
      <c r="J103" s="128"/>
    </row>
    <row r="104" spans="1:5" ht="17.25" customHeight="1">
      <c r="A104" s="124" t="s">
        <v>195</v>
      </c>
      <c r="B104" s="125"/>
      <c r="C104" s="82">
        <f>COUNTIF(I10:I99,"Khá")</f>
        <v>0</v>
      </c>
      <c r="D104" s="126">
        <f>ROUND((C104/C101)*100,1)</f>
        <v>0</v>
      </c>
      <c r="E104" s="127"/>
    </row>
    <row r="105" spans="1:5" ht="17.25" customHeight="1">
      <c r="A105" s="124" t="s">
        <v>196</v>
      </c>
      <c r="B105" s="125"/>
      <c r="C105" s="82">
        <f>COUNTIF(I10:I99,"Trung bình")</f>
        <v>0</v>
      </c>
      <c r="D105" s="126">
        <f>ROUND((C105/C101)*100,1)</f>
        <v>0</v>
      </c>
      <c r="E105" s="127"/>
    </row>
    <row r="106" spans="1:8" ht="18" customHeight="1">
      <c r="A106" s="79"/>
      <c r="B106" s="79"/>
      <c r="C106" s="83"/>
      <c r="D106" s="79"/>
      <c r="H106" s="79"/>
    </row>
    <row r="107" spans="1:10" ht="19.5">
      <c r="A107" s="84"/>
      <c r="B107" s="84"/>
      <c r="C107" s="84"/>
      <c r="D107" s="84"/>
      <c r="E107" s="84"/>
      <c r="G107" s="110" t="s">
        <v>197</v>
      </c>
      <c r="H107" s="110"/>
      <c r="I107" s="110"/>
      <c r="J107" s="110"/>
    </row>
    <row r="108" spans="1:5" ht="18.75">
      <c r="A108" s="84"/>
      <c r="B108" s="84"/>
      <c r="C108" s="84"/>
      <c r="D108" s="84"/>
      <c r="E108" s="84"/>
    </row>
    <row r="109" spans="1:5" ht="18.75">
      <c r="A109" s="84"/>
      <c r="B109" s="84"/>
      <c r="C109" s="84"/>
      <c r="D109" s="84"/>
      <c r="E109" s="84"/>
    </row>
  </sheetData>
  <sheetProtection/>
  <mergeCells count="22">
    <mergeCell ref="G107:J107"/>
    <mergeCell ref="A103:B103"/>
    <mergeCell ref="D103:E103"/>
    <mergeCell ref="G103:J103"/>
    <mergeCell ref="A104:B104"/>
    <mergeCell ref="D104:E104"/>
    <mergeCell ref="A105:B105"/>
    <mergeCell ref="D105:E105"/>
    <mergeCell ref="A102:B102"/>
    <mergeCell ref="D102:E102"/>
    <mergeCell ref="G102:J102"/>
    <mergeCell ref="A1:C1"/>
    <mergeCell ref="E1:J1"/>
    <mergeCell ref="A2:C2"/>
    <mergeCell ref="E2:J2"/>
    <mergeCell ref="A3:C3"/>
    <mergeCell ref="F4:J4"/>
    <mergeCell ref="A6:J6"/>
    <mergeCell ref="A7:J7"/>
    <mergeCell ref="B9:C9"/>
    <mergeCell ref="A101:B101"/>
    <mergeCell ref="G101:J101"/>
  </mergeCells>
  <conditionalFormatting sqref="N6:IV9 K9:M9 A9 E8:M8">
    <cfRule type="cellIs" priority="1" dxfId="1" operator="lessThan" stopIfTrue="1">
      <formula>5</formula>
    </cfRule>
    <cfRule type="cellIs" priority="2" dxfId="1" operator="equal" stopIfTrue="1">
      <formula>"v"</formula>
    </cfRule>
  </conditionalFormatting>
  <conditionalFormatting sqref="J52 E10:I99">
    <cfRule type="cellIs" priority="3" dxfId="0" operator="lessThan" stopIfTrue="1">
      <formula>5</formula>
    </cfRule>
  </conditionalFormatting>
  <printOptions/>
  <pageMargins left="0.22" right="0" top="0.5" bottom="0.5" header="0.25" footer="0.25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2017-08-24T06:52:21Z</cp:lastPrinted>
  <dcterms:created xsi:type="dcterms:W3CDTF">2017-05-18T08:00:08Z</dcterms:created>
  <dcterms:modified xsi:type="dcterms:W3CDTF">2017-11-24T01:40:03Z</dcterms:modified>
  <cp:category/>
  <cp:version/>
  <cp:contentType/>
  <cp:contentStatus/>
</cp:coreProperties>
</file>