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35" windowHeight="7650" tabRatio="748" firstSheet="15" activeTab="24"/>
  </bookViews>
  <sheets>
    <sheet name="Bieu 01" sheetId="1" state="hidden" r:id="rId1"/>
    <sheet name="Bieu 02" sheetId="2" state="hidden" r:id="rId2"/>
    <sheet name="Bieu 03" sheetId="3" state="hidden" r:id="rId3"/>
    <sheet name="Bieu 1" sheetId="4" r:id="rId4"/>
    <sheet name="Bieu 2" sheetId="5" r:id="rId5"/>
    <sheet name="Bieu 3" sheetId="6" r:id="rId6"/>
    <sheet name="Bieu 4" sheetId="7" r:id="rId7"/>
    <sheet name="Bieu 5" sheetId="8" r:id="rId8"/>
    <sheet name="Bieu 6" sheetId="9" r:id="rId9"/>
    <sheet name="Bieu 7" sheetId="10" r:id="rId10"/>
    <sheet name="Bieu 8" sheetId="11" r:id="rId11"/>
    <sheet name="Bieu 05" sheetId="12" state="hidden" r:id="rId12"/>
    <sheet name="Bieu 06" sheetId="13" state="hidden" r:id="rId13"/>
    <sheet name="Bieu 07" sheetId="14" state="hidden" r:id="rId14"/>
    <sheet name="Bieu 9" sheetId="15" r:id="rId15"/>
    <sheet name="Bieu 10" sheetId="16" r:id="rId16"/>
    <sheet name="Bieu 11" sheetId="17" r:id="rId17"/>
    <sheet name="Bieu 12" sheetId="18" r:id="rId18"/>
    <sheet name="Bieu 13" sheetId="19" r:id="rId19"/>
    <sheet name="Bieu 14" sheetId="20" r:id="rId20"/>
    <sheet name="Bieu 15" sheetId="21" r:id="rId21"/>
    <sheet name="Bieu 16" sheetId="22" r:id="rId22"/>
    <sheet name="Bieu 17" sheetId="23" r:id="rId23"/>
    <sheet name="Bieu 18" sheetId="24" r:id="rId24"/>
    <sheet name="Bieu 19" sheetId="25" r:id="rId25"/>
    <sheet name="Bieu08" sheetId="26" r:id="rId26"/>
    <sheet name="Sheet6"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17" hidden="1">'Bieu 12'!$A$7:$DE$63</definedName>
    <definedName name="_xlnm.Print_Area" localSheetId="18">'Bieu 13'!$A$1:$T$70</definedName>
    <definedName name="_xlnm.Print_Area" localSheetId="19">'Bieu 14'!$A$1:$CG$72</definedName>
    <definedName name="_xlnm.Print_Area" localSheetId="21">'Bieu 16'!$A$1:$V$46</definedName>
    <definedName name="_xlnm.Print_Area" localSheetId="10">'Bieu 8'!$A$1:$I$52</definedName>
    <definedName name="_xlnm.Print_Titles" localSheetId="0">'Bieu 01'!$5:$6</definedName>
    <definedName name="_xlnm.Print_Titles" localSheetId="3">'Bieu 1'!$4:$6</definedName>
    <definedName name="_xlnm.Print_Titles" localSheetId="16">'Bieu 11'!$6:$7</definedName>
    <definedName name="_xlnm.Print_Titles" localSheetId="17">'Bieu 12'!$6:$7</definedName>
    <definedName name="_xlnm.Print_Titles" localSheetId="23">'Bieu 18'!$4:$5</definedName>
    <definedName name="_xlnm.Print_Titles" localSheetId="6">'Bieu 4'!$4:$6</definedName>
    <definedName name="_xlnm.Print_Titles" localSheetId="7">'Bieu 5'!$4:$6</definedName>
    <definedName name="_xlnm.Print_Titles" localSheetId="8">'Bieu 6'!$6:$7</definedName>
    <definedName name="_xlnm.Print_Titles" localSheetId="9">'Bieu 7'!$5:$5</definedName>
    <definedName name="_xlnm.Print_Titles" localSheetId="14">'Bieu 9'!$6:$7</definedName>
    <definedName name="_xlnm.Print_Titles" localSheetId="25">'Bieu08'!$5:$6</definedName>
  </definedNames>
  <calcPr fullCalcOnLoad="1"/>
</workbook>
</file>

<file path=xl/sharedStrings.xml><?xml version="1.0" encoding="utf-8"?>
<sst xmlns="http://schemas.openxmlformats.org/spreadsheetml/2006/main" count="3255" uniqueCount="843">
  <si>
    <t>Chủ đầu tư</t>
  </si>
  <si>
    <t>I</t>
  </si>
  <si>
    <t>II</t>
  </si>
  <si>
    <t>III</t>
  </si>
  <si>
    <t>Tên dự án</t>
  </si>
  <si>
    <t>Tổ chức kiểm kê thiệt hại</t>
  </si>
  <si>
    <t>Trình phê duyệt giá</t>
  </si>
  <si>
    <t>Tiến độ thực hiện</t>
  </si>
  <si>
    <t>TT</t>
  </si>
  <si>
    <t>Tổng 
diện tích
(m2)</t>
  </si>
  <si>
    <t>Tỉnh</t>
  </si>
  <si>
    <t>Thành lập Hội đồng bồi thường</t>
  </si>
  <si>
    <t>Ban hành thông báo thu hồi đất</t>
  </si>
  <si>
    <t>Đo đạc, lập bản đồ thu hồi đất chi tiết</t>
  </si>
  <si>
    <t>Tổ chức chi tiền bồi thường</t>
  </si>
  <si>
    <t>….</t>
  </si>
  <si>
    <t>TỔNG (I+II+III)</t>
  </si>
  <si>
    <t>….. dự án</t>
  </si>
  <si>
    <t>Huyện</t>
  </si>
  <si>
    <t>Đề xuất, 
kiến nghị</t>
  </si>
  <si>
    <t>TW</t>
  </si>
  <si>
    <t>Nguồn vốn giải ngân</t>
  </si>
  <si>
    <t>Lập PABT/
nhận chuyển nhượng</t>
  </si>
  <si>
    <t>Công khai  PABT/
nhận chuyển nhượng</t>
  </si>
  <si>
    <t>Trình phê duyệt  PABT/
nhận chuyển nhượng</t>
  </si>
  <si>
    <t>Thông qua PABT/
nhận chuyển nhượng</t>
  </si>
  <si>
    <t>Cơ quan phê duyệt PABT/
nhận chuyển nhượng</t>
  </si>
  <si>
    <t>Xã, phường, thị trấn</t>
  </si>
  <si>
    <t>Đã chuyển muc đích đất lúa</t>
  </si>
  <si>
    <t>Nguyên nhân chậm triển khai</t>
  </si>
  <si>
    <t>Thời gian dự kiến hoàn thành</t>
  </si>
  <si>
    <t>Biểu 01</t>
  </si>
  <si>
    <t>CỘNG</t>
  </si>
  <si>
    <t>…..</t>
  </si>
  <si>
    <t>Diện tích thu hồi đất
(m2)</t>
  </si>
  <si>
    <t>Diện tích đất lúa
(m2)</t>
  </si>
  <si>
    <t>Biểu 02</t>
  </si>
  <si>
    <t>KẾT QUẢ THỰC HIỆN DỰ ÁN THỦ TỤC HÀNH CHÍNH (AN NINH, QUỐC PHÒNG, DỰ ÁN KHÔNG CẦN THU HỒI ĐẤT VÀ KHÔNG SỬ DỤNG ĐẤT LÚA NĂM 2016
 CỦA HUYỆN/THỊ XÃ/THÀNH PHỐ ………</t>
  </si>
  <si>
    <t>Sử dụng vào loại đất (m2)</t>
  </si>
  <si>
    <t xml:space="preserve">Cơ sở pháp lý để
triển khai dự án </t>
  </si>
  <si>
    <t>Đã giao đất, cho thuê đất, cho phép chuyển mục đích</t>
  </si>
  <si>
    <t>Nguyên nhân
 chậm triển khai</t>
  </si>
  <si>
    <t>ONT</t>
  </si>
  <si>
    <t>ODT</t>
  </si>
  <si>
    <t>CLN</t>
  </si>
  <si>
    <t>HNK</t>
  </si>
  <si>
    <t>NTS</t>
  </si>
  <si>
    <t>RPH</t>
  </si>
  <si>
    <t>RDD</t>
  </si>
  <si>
    <t>Khác</t>
  </si>
  <si>
    <t>…</t>
  </si>
  <si>
    <t>TỔNG</t>
  </si>
  <si>
    <t>……… dự án</t>
  </si>
  <si>
    <t>Biểu 03</t>
  </si>
  <si>
    <t>KẾT QUẢ KHAI THÁC CÁC KHU ĐẤT CÔNG NĂM 2016 CỦA HUYỆN/THỊ XÃ/THÀNH PHỐ ………</t>
  </si>
  <si>
    <t xml:space="preserve">Tên khu đất </t>
  </si>
  <si>
    <t>Xã,
 phường, thị trấn</t>
  </si>
  <si>
    <t>Đơn vị quản lý</t>
  </si>
  <si>
    <t>Loại đất hiện trạng (m2)</t>
  </si>
  <si>
    <t>Mục đích khai thác (m2)</t>
  </si>
  <si>
    <t>Tiến độ 
thực hiện</t>
  </si>
  <si>
    <t>Hình thức khai thác</t>
  </si>
  <si>
    <t>Nguyên nhân chậm
triển khai</t>
  </si>
  <si>
    <t>DHT</t>
  </si>
  <si>
    <t>TMD</t>
  </si>
  <si>
    <t>TSC</t>
  </si>
  <si>
    <t>…… khu đất</t>
  </si>
  <si>
    <t>Chỉ tiêu sử dụng đất</t>
  </si>
  <si>
    <t>Mã</t>
  </si>
  <si>
    <t>Đất nông nghiệp</t>
  </si>
  <si>
    <t>NNP</t>
  </si>
  <si>
    <t>1.1</t>
  </si>
  <si>
    <t>Đất trồng lúa</t>
  </si>
  <si>
    <t>LUA</t>
  </si>
  <si>
    <t>Trong đó: Đất chuyên trồng lúa nước</t>
  </si>
  <si>
    <t>LUC</t>
  </si>
  <si>
    <t>1.2</t>
  </si>
  <si>
    <t>Đất trồng cây hàng năm khác</t>
  </si>
  <si>
    <t>1.3</t>
  </si>
  <si>
    <t>Đất trồng cây lâu năm</t>
  </si>
  <si>
    <t>1.4</t>
  </si>
  <si>
    <t>Đất rừng phòng hộ</t>
  </si>
  <si>
    <t>1.5</t>
  </si>
  <si>
    <t>Đất rừng đặc dụng</t>
  </si>
  <si>
    <t>1.7</t>
  </si>
  <si>
    <t>Đất nuôi trồng thuỷ sản</t>
  </si>
  <si>
    <t>1.9</t>
  </si>
  <si>
    <t>Đất nông nghiệp khác</t>
  </si>
  <si>
    <t>NKH</t>
  </si>
  <si>
    <t>Đất phi nông nghiệp</t>
  </si>
  <si>
    <t>PNN</t>
  </si>
  <si>
    <t>2.1</t>
  </si>
  <si>
    <t>Đất quốc phòng</t>
  </si>
  <si>
    <t>CQP</t>
  </si>
  <si>
    <t>2.2</t>
  </si>
  <si>
    <t>Đất an ninh</t>
  </si>
  <si>
    <t>CAN</t>
  </si>
  <si>
    <t>2.3</t>
  </si>
  <si>
    <t>Đất khu công nghiệp</t>
  </si>
  <si>
    <t>SKK</t>
  </si>
  <si>
    <t>2.4</t>
  </si>
  <si>
    <t>Đất khu chế xuất</t>
  </si>
  <si>
    <t>SKT</t>
  </si>
  <si>
    <t>2.5</t>
  </si>
  <si>
    <t>Đất cụm công nghiệp</t>
  </si>
  <si>
    <t>SKN</t>
  </si>
  <si>
    <t>2.6</t>
  </si>
  <si>
    <t>Đất thương mại, dịch vụ</t>
  </si>
  <si>
    <t>2.7</t>
  </si>
  <si>
    <t>Đất cơ sở sản xuất phi nông nghiệp</t>
  </si>
  <si>
    <t>SKC</t>
  </si>
  <si>
    <t>2.8</t>
  </si>
  <si>
    <t>Đất sử dụng cho hoạt động khoáng sản</t>
  </si>
  <si>
    <t>SKS</t>
  </si>
  <si>
    <t>2.9</t>
  </si>
  <si>
    <t>Đất phát triển hạ tầng cấp quốc gia, cấp tỉnh, cấp huyện, cấp xã</t>
  </si>
  <si>
    <t>2.10</t>
  </si>
  <si>
    <t>Đất di tích lịch sử - văn hóa</t>
  </si>
  <si>
    <t>DDT</t>
  </si>
  <si>
    <t>2.11</t>
  </si>
  <si>
    <t>Đất danh lam thắng cảnh</t>
  </si>
  <si>
    <t>DDL</t>
  </si>
  <si>
    <t>2.12</t>
  </si>
  <si>
    <t>Đất bãi thải, xử lý chất thải</t>
  </si>
  <si>
    <t>DRA</t>
  </si>
  <si>
    <t>2.13</t>
  </si>
  <si>
    <t>Đất ở tại nông thôn</t>
  </si>
  <si>
    <t>2.14</t>
  </si>
  <si>
    <t>Đất ở tại đô thị</t>
  </si>
  <si>
    <t>2.15</t>
  </si>
  <si>
    <t>Đất xây dựng trụ sở cơ quan</t>
  </si>
  <si>
    <t>2.16</t>
  </si>
  <si>
    <t>Đất xây dựng trụ sở của tổ chức sự nghiệp</t>
  </si>
  <si>
    <t>DTS</t>
  </si>
  <si>
    <t>2.17</t>
  </si>
  <si>
    <t>Đất xây dựng cơ sở ngoại giao</t>
  </si>
  <si>
    <t>DNG</t>
  </si>
  <si>
    <t>2.18</t>
  </si>
  <si>
    <t>Đất cơ sở tôn giáo</t>
  </si>
  <si>
    <t>TON</t>
  </si>
  <si>
    <t>2.19</t>
  </si>
  <si>
    <t>Đất làm nghĩa trang, nghĩa địa, nhà tang lễ, nhà hỏa táng</t>
  </si>
  <si>
    <t>NTD</t>
  </si>
  <si>
    <t>2.20</t>
  </si>
  <si>
    <t>Đất sản xuất vật liệu xây dựng, làm đồ gốm</t>
  </si>
  <si>
    <t>SKX</t>
  </si>
  <si>
    <t>2.21</t>
  </si>
  <si>
    <t>Đất sinh hoạt cộng đồng</t>
  </si>
  <si>
    <t>DSH</t>
  </si>
  <si>
    <t>2.22</t>
  </si>
  <si>
    <t>Đất khu vui chơi, giải trí công cộng</t>
  </si>
  <si>
    <t>DKV</t>
  </si>
  <si>
    <t>2.23</t>
  </si>
  <si>
    <t>Đất cơ sở tín ngưỡng</t>
  </si>
  <si>
    <t>TIN</t>
  </si>
  <si>
    <t>2.24</t>
  </si>
  <si>
    <t>Đất sông, ngòi, kênh, rạch, suối</t>
  </si>
  <si>
    <t>SON</t>
  </si>
  <si>
    <t>2.25</t>
  </si>
  <si>
    <t>Đất có mặt nước chuyên dùng</t>
  </si>
  <si>
    <t>MNC</t>
  </si>
  <si>
    <t>2.26</t>
  </si>
  <si>
    <t>Đất phi nông nghiệp khác</t>
  </si>
  <si>
    <t>PNK</t>
  </si>
  <si>
    <t>Đất chưa sử dụng</t>
  </si>
  <si>
    <t>CSD</t>
  </si>
  <si>
    <t>Biểu 05</t>
  </si>
  <si>
    <t>Tổng diện tích
(m2)</t>
  </si>
  <si>
    <t>Diện tích cần thu hồi
(m2)</t>
  </si>
  <si>
    <t>Cơ sở để triển khai dự án</t>
  </si>
  <si>
    <t>Tổng mức đầu tư theo Quyết định phê duyệt
(triệu đồng)</t>
  </si>
  <si>
    <t>Phân kỳ đầu tư theo Quyết định phê duyệt (triệu đồng)</t>
  </si>
  <si>
    <t>Trong đó, phân bổ vốn năm 2017 (triệu đồng)</t>
  </si>
  <si>
    <t>Sự phù hợp quy hoạch sử dụng đất
(có hoặc không)</t>
  </si>
  <si>
    <t>Trung 
ương</t>
  </si>
  <si>
    <t>…… dự án</t>
  </si>
  <si>
    <t>Biểu 06</t>
  </si>
  <si>
    <t>Mục đích sử dụng đất</t>
  </si>
  <si>
    <t xml:space="preserve">Cơ sở pháp lý triển khai dự án </t>
  </si>
  <si>
    <t>Sự phù hợp quy hoạch sử dụng đất</t>
  </si>
  <si>
    <t>DỰ ÁN ĐĂNG KÝ MỚI NĂM 2017</t>
  </si>
  <si>
    <t>TỔNG (I+II)</t>
  </si>
  <si>
    <t>Biểu 07</t>
  </si>
  <si>
    <t>DANH MỤC CÁC KHU ĐẤT CÔNG KHAI THÁC NĂM 2017 CỦA HUYỆN/THỊ XÃ/THÀNH PHỐ ………</t>
  </si>
  <si>
    <t>Xã, phường,
thị trấn</t>
  </si>
  <si>
    <t>Đơn vị đang 
quản lý</t>
  </si>
  <si>
    <t>Số tờ</t>
  </si>
  <si>
    <t>Số thửa</t>
  </si>
  <si>
    <t>Nguồn gốc đất</t>
  </si>
  <si>
    <t>Hiện trạng sử dụng đất</t>
  </si>
  <si>
    <t>Tình trạng pháp lý</t>
  </si>
  <si>
    <t>Điều kiện hạ tầng</t>
  </si>
  <si>
    <t>Loại đất theo quy hoạch sử dụng  đất</t>
  </si>
  <si>
    <t>Chủ trương khai thác</t>
  </si>
  <si>
    <t>Đối tượng tham gia</t>
  </si>
  <si>
    <t>DANH MỤC KHU ĐẤT NẰM TRONG DANH MỤC UBND TỈNH GIAO CHO CẤP HUYỆN</t>
  </si>
  <si>
    <t>….. khu đất</t>
  </si>
  <si>
    <t>DANH MỤC KHU ĐẤT NẰM NGOÀI DANH MỤC UBND TỈNH GIAO CHO CẤP HUYỆN</t>
  </si>
  <si>
    <t>Biểu 08</t>
  </si>
  <si>
    <t xml:space="preserve">Tổng diện tích  
(ha)  </t>
  </si>
  <si>
    <t xml:space="preserve">Phân theo đơn vị hành chính </t>
  </si>
  <si>
    <t>1.6</t>
  </si>
  <si>
    <t>Đất rừng sản xuất</t>
  </si>
  <si>
    <t>RSX</t>
  </si>
  <si>
    <t>1.8</t>
  </si>
  <si>
    <t>Đất làm muối</t>
  </si>
  <si>
    <t>LMU</t>
  </si>
  <si>
    <t>Đất khu công nghệ cao*</t>
  </si>
  <si>
    <t>KCN</t>
  </si>
  <si>
    <t>Đất khu kinh tế*</t>
  </si>
  <si>
    <t>KKT</t>
  </si>
  <si>
    <t>Đất đô thị*</t>
  </si>
  <si>
    <t>KDT</t>
  </si>
  <si>
    <t xml:space="preserve">        Ghi chú: * Không tổng hợp khi tính tổng diện tích tự nhiên</t>
  </si>
  <si>
    <t xml:space="preserve">Tổng diện tích 
(ha)   </t>
  </si>
  <si>
    <t xml:space="preserve"> </t>
  </si>
  <si>
    <t>Biểu 10</t>
  </si>
  <si>
    <t>Đơn vị tính: ha</t>
  </si>
  <si>
    <t xml:space="preserve">Tổng diện tích   
(ha) </t>
  </si>
  <si>
    <t xml:space="preserve">Diện tích phân theo đơn vị hành chính </t>
  </si>
  <si>
    <t>Biểu 11</t>
  </si>
  <si>
    <t xml:space="preserve">Tổng diện tích
(ha)    </t>
  </si>
  <si>
    <t>Đất nông nghiệp chuyển sang phi nông nghiệp</t>
  </si>
  <si>
    <t>NNP/PNN</t>
  </si>
  <si>
    <t>LUA/PNN</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</si>
  <si>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</si>
  <si>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</si>
  <si>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</si>
  <si>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</si>
  <si>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</si>
  <si>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</si>
  <si>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</si>
  <si>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</si>
  <si>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</si>
  <si>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</si>
  <si>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</si>
  <si>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</si>
  <si>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</si>
  <si>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</si>
  <si>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</si>
  <si>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</si>
  <si>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</si>
  <si>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</si>
  <si>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LUA/LMU</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</si>
  <si>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</si>
  <si>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</si>
  <si>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</si>
  <si>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</si>
  <si>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</si>
  <si>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</si>
  <si>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</si>
  <si>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</si>
  <si>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</si>
  <si>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</si>
  <si>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Đất phi nông nghiệp không phải là đất ở chuyển sang đất ở</t>
  </si>
  <si>
    <t>PKO/OCT</t>
  </si>
  <si>
    <t xml:space="preserve">        Ghi chú: - (a) gồm đất sản xuất nông nghiệp, đất nuôi trồng thủy sản, đất làm muối và đất nông nghiệp khác</t>
  </si>
  <si>
    <t xml:space="preserve">                    - PKO là đất phi nông nghiệp không phải là đất ở</t>
  </si>
  <si>
    <t>Biểu 12</t>
  </si>
  <si>
    <t xml:space="preserve">Tổng diện tích (ha)    </t>
  </si>
  <si>
    <t>Biểu 13</t>
  </si>
  <si>
    <t>Tổng</t>
  </si>
  <si>
    <t>Diện tích sử dụng  đất rừng đặc dụng (m2)</t>
  </si>
  <si>
    <t>Diện tích sử dụng đất trồng lúa (m2)</t>
  </si>
  <si>
    <t>Diện tích sử dụng đất rừng phòng hộ (m2)</t>
  </si>
  <si>
    <t>Chi phí bồi thường, hỗ trợ</t>
  </si>
  <si>
    <t>Nguồn thu</t>
  </si>
  <si>
    <t>Đất ở</t>
  </si>
  <si>
    <t>Đất lúa</t>
  </si>
  <si>
    <t>Đất trồng cây hàng năm</t>
  </si>
  <si>
    <t>Cho thuê đất</t>
  </si>
  <si>
    <t>Nguồn vốn ngân sách TW, tỉnh</t>
  </si>
  <si>
    <t>………………..</t>
  </si>
  <si>
    <t>…………..</t>
  </si>
  <si>
    <t>Chênh lệch 
thu chi
tăng (+), giảm (-)</t>
  </si>
  <si>
    <t>Diện tích (ha)</t>
  </si>
  <si>
    <t>Nguồn vốn ngân sách cấp huyện</t>
  </si>
  <si>
    <t>Nguồn vốn ngân sách cấp xã</t>
  </si>
  <si>
    <t>Nguồn vốn từ thu tiền sử dụng đất</t>
  </si>
  <si>
    <t>Nguồn vốn từ chủ dự án</t>
  </si>
  <si>
    <t>Đất rừng
sản xuất</t>
  </si>
  <si>
    <t>Biểu 14</t>
  </si>
  <si>
    <t>Nội dung</t>
  </si>
  <si>
    <t>Chi phí (triệu đồng)</t>
  </si>
  <si>
    <t>Tổng chi phí (1+2+3+4+5)</t>
  </si>
  <si>
    <t>Tổng diện tích (1+2+3+4+5)</t>
  </si>
  <si>
    <t>Doanh nghiệp</t>
  </si>
  <si>
    <r>
      <t xml:space="preserve">KẾT QUẢ THỰC HIỆN DỰ ÁN CÓ THU HỒI ĐẤT VÀ DỰ ÁN CÓ SỬ DỤNG ĐẤT TRỒNG LÚA NĂM 2015 VÀ NĂM 2016 CỦA HUYỆN/THỊ XÃ/THÀNH PHỐ ……..
</t>
    </r>
    <r>
      <rPr>
        <i/>
        <sz val="22"/>
        <rFont val="Times New Roman"/>
        <family val="1"/>
      </rPr>
      <t>(Các dự án đã được HĐND tỉnh thông qua tại Nghị quyết số 15, 05, 16 và 23)</t>
    </r>
  </si>
  <si>
    <t>A</t>
  </si>
  <si>
    <t>B</t>
  </si>
  <si>
    <t>C</t>
  </si>
  <si>
    <t>NGHỊ QUYẾT SỐ 15/2014/NQ-HĐND NGÀY 05/12/2014</t>
  </si>
  <si>
    <t>Dự án đang triển khai thực hiện</t>
  </si>
  <si>
    <t>Dự án chưa triển khai thực hiện</t>
  </si>
  <si>
    <t>CỘNG (I+II+III)</t>
  </si>
  <si>
    <t>NGHỊ QUYẾT SỐ 05/2015/NQ-HĐND NGÀY 09/7/2015</t>
  </si>
  <si>
    <t>NGHỊ QUYẾT SỐ 16/2015/NQ-HĐND NGÀY 10/12/2015</t>
  </si>
  <si>
    <t>D</t>
  </si>
  <si>
    <t>NGHỊ QUYẾT SỐ 23/2016/NQ-HĐND NGÀY 03/8/2016</t>
  </si>
  <si>
    <t>DỰ ÁN CẦN THU HỒI ĐẤT VÀ CÓ SỬ DỤNG ĐẤT TRỒNG LÚA, ĐẤT RỪNG PHÒNG HỘ, RỪNG ĐẶC DỤNG</t>
  </si>
  <si>
    <t>DỰ ÁN CẦN THU HỒI ĐẤT (KHÔNG SỬ DỤNG ĐẤT LÚA, ĐẤT RỪNG PHÒNG HỘ, RỪNG ĐẶC DỤNG)</t>
  </si>
  <si>
    <t>DỰ ÁN SỬ DỤNG ĐẤT LÚA, ĐẤT RỪNG PHÒNG HỘ, RỪNG ĐẶC DỤNG (KHÔNG CẦN THU HỒI ĐẤT)</t>
  </si>
  <si>
    <t>DANH MỤC DỰ ÁN THỦ TỤC HÀNH CHÍNH NĂM 2017 (AN NINH, QUỐC PHÒNG, DỰ ÁN KHÔNG CẦN THU HỒI ĐẤT VÀ KHÔNG SỬ DỤNG ĐẤT LÚA, ĐẤT RỪNG PHÒNG HỘ, RỪNG ĐẶC DỤNG, DỰ ÁN CHUYỂN TIẾP TỪ NĂM 2015 VÀ NĂM 2016) HUYỆN/THỊ XÃ/THÀNH PHỐ ………</t>
  </si>
  <si>
    <t>Dự án đã hoàn thành</t>
  </si>
  <si>
    <t>Ghi chú</t>
  </si>
  <si>
    <t>DANH MỤC DỰ ÁN CẦN THU HỒI ĐẤT VÀ DỰ ÁN CÓ SỬ DỤNG ĐẤT TRỒNG LÚA, ĐẤT RỪNG PHÒNG HỘ, RỪNG ĐẶC DỤNG NĂM 2017
THÀNH PHỐ LONG XUYÊN</t>
  </si>
  <si>
    <t>Số Nghị quyết</t>
  </si>
  <si>
    <t>DỰ ÁN ĐÃ ĐĂNG KÝ THỰC HIỆN THỦ TỤC HÀNH CHÍNH CHƯA TRIỂN KHAI CHUYỂN TIẾP THỰC HIỆN 2017</t>
  </si>
  <si>
    <t>DỰ ÁN NẰM TRONG NGHỊ QUYẾT HĐND TỈNH NHƯNG CHƯA TRIỂN KHAI</t>
  </si>
  <si>
    <t>Cơ cấu nguồn vốn theo 
Quyết định phê duyệt (triệu đồng)</t>
  </si>
  <si>
    <t>Chi phí dự phòng</t>
  </si>
  <si>
    <t>Trong đó: Đất xây dựng cơ sở văn hóa</t>
  </si>
  <si>
    <t>DVH</t>
  </si>
  <si>
    <t xml:space="preserve">                Đất y tế</t>
  </si>
  <si>
    <t>DYT</t>
  </si>
  <si>
    <t xml:space="preserve">                Đất giáo dục và đào tạo</t>
  </si>
  <si>
    <t>DGD</t>
  </si>
  <si>
    <t xml:space="preserve">                Đất thể thao</t>
  </si>
  <si>
    <t>DTT</t>
  </si>
  <si>
    <t xml:space="preserve">                Đất chợ</t>
  </si>
  <si>
    <t>DCH</t>
  </si>
  <si>
    <t xml:space="preserve">                Đất giao thông</t>
  </si>
  <si>
    <t>DGT</t>
  </si>
  <si>
    <t>STT</t>
  </si>
  <si>
    <t>Chỉ tiêu sử dụng đât</t>
  </si>
  <si>
    <t>Cộng giảm</t>
  </si>
  <si>
    <t>Biến động tăng (+); giảm (-)</t>
  </si>
  <si>
    <t>Tổng diện tích tự nhiên</t>
  </si>
  <si>
    <t>Cộng tăng</t>
  </si>
  <si>
    <t>Ghi chú: Diện tích không thay đổi mục đích so với hiện trạng</t>
  </si>
  <si>
    <t>….dự án</t>
  </si>
  <si>
    <t>Tân Tuyến</t>
  </si>
  <si>
    <t>Ô Lâm</t>
  </si>
  <si>
    <t>Vĩnh Gia</t>
  </si>
  <si>
    <t>Vĩnh Phước</t>
  </si>
  <si>
    <t>Tà Đảnh</t>
  </si>
  <si>
    <t>Núi Tô</t>
  </si>
  <si>
    <t>Lương Phi</t>
  </si>
  <si>
    <t>Lương An Trà</t>
  </si>
  <si>
    <t xml:space="preserve">Lê Trì </t>
  </si>
  <si>
    <t>Lạc Quới</t>
  </si>
  <si>
    <t>Cô Tô</t>
  </si>
  <si>
    <t>Châu Lăng</t>
  </si>
  <si>
    <t>An Tức</t>
  </si>
  <si>
    <t>TT. Tri Tôn</t>
  </si>
  <si>
    <t>TT. Ba Chúc</t>
  </si>
  <si>
    <t>(4)=(5)+...+(19)</t>
  </si>
  <si>
    <t>(4)=(5)+…+(19)</t>
  </si>
  <si>
    <t xml:space="preserve"> z</t>
  </si>
  <si>
    <t xml:space="preserve">Đất phát triển hạ tầng </t>
  </si>
  <si>
    <t>UBND huyện Tri Tôn</t>
  </si>
  <si>
    <t>Sân đua bò huyện Tri Tôn</t>
  </si>
  <si>
    <t>Trung tâm văn hóa học tập cộng đồng xã Vĩnh Gia</t>
  </si>
  <si>
    <t>Trung tâm văn hóa học tập cộng đồng xã Vĩnh Phước</t>
  </si>
  <si>
    <t>Thị trấn Tri Tôn</t>
  </si>
  <si>
    <t>Thiếu vốn</t>
  </si>
  <si>
    <t>NGHỊ QUYẾT SỐ 51/2016/NQ-HĐND NGÀY 09/12/2016</t>
  </si>
  <si>
    <t>Của hàng xăng dầu Trường Thành Tri Tôn</t>
  </si>
  <si>
    <t>Công ty TNHH MTV Xăng dầu Trường Thành Tri Tôn</t>
  </si>
  <si>
    <t>Sản xuất chuối chế biến xuất khẩu, phát triển giống chuối cấu mô CNC</t>
  </si>
  <si>
    <t>Cty TNHH MTV Chế biến Nông sản Vĩnh Phát</t>
  </si>
  <si>
    <t>Khu du lịch Hồ Soài So</t>
  </si>
  <si>
    <t>Mở của khậu phụ Vĩnh Gia</t>
  </si>
  <si>
    <t>Lò đốt rác sinh hoạt xã Vĩnh Gia</t>
  </si>
  <si>
    <t>Trung tâm Văn hóa và Học tập cộng đồng xã Tà Đảnh</t>
  </si>
  <si>
    <t>Trường THCS Tà Đảnh</t>
  </si>
  <si>
    <t>Trường mẫu giáo Tà Đảnh (Điểm phụ)</t>
  </si>
  <si>
    <t>7.00,1</t>
  </si>
  <si>
    <t>Hệ thống hủy lợi vùng cao thích ứng với biến đổi khí hậu nhằm phục vụ tái cơ cấu sản xuất nông nghệp cho đồng bào vùng Bảy Núi</t>
  </si>
  <si>
    <t>Sở Nông nghiệp và Phát triên Nông thôn</t>
  </si>
  <si>
    <t>\</t>
  </si>
  <si>
    <t>Nhà máy xay xát, lau bóng, sấy lúa gạo Lương Văn Mong</t>
  </si>
  <si>
    <t>Công ty TNHH MTV Lương Văn Mong</t>
  </si>
  <si>
    <t>Nhà máy xay xát lúa gạo Lạc Quới</t>
  </si>
  <si>
    <t>Công ty TNHH MTV Đầu tư xuất nhập khẩu xây dựng Phú Thịnh</t>
  </si>
  <si>
    <t>NGHỊ QUYẾT SỐ 16/2017/NQ-HĐND NGÀY 14/7/2017</t>
  </si>
  <si>
    <t>Trại heo giống công nghệ cao Việt Thắng An Giang 2</t>
  </si>
  <si>
    <t>Công ty TNHH Giống - Chăn nuôi Việt Thắng An Giang</t>
  </si>
  <si>
    <t>Cửa hàng xăng dầu Gia Hân Tri Tôn</t>
  </si>
  <si>
    <t>Công ty TNHH Xăng dầu Gia Hân Tri Tôn</t>
  </si>
  <si>
    <t>Nâng cấp kênh chính N2 cống tiêu lũ núi - Trạm bơm An Bình, Núi Nước</t>
  </si>
  <si>
    <t>Ba Chúc</t>
  </si>
  <si>
    <t>Đường dây 110kV Tri Tôn - Thoại Sơn</t>
  </si>
  <si>
    <t>Tổng Công ty Điện lực miền Nam</t>
  </si>
  <si>
    <t>Châu Lăng, Núi Tô, Tà Đảnh</t>
  </si>
  <si>
    <t>Mở rộng nhà máy chế biến lương thực Trịnh Văn Phú</t>
  </si>
  <si>
    <t>Công ty TNHH MTV Trịnh Văn Phú</t>
  </si>
  <si>
    <t>UBND xã</t>
  </si>
  <si>
    <t>Cho thuê</t>
  </si>
  <si>
    <t xml:space="preserve">Đất công </t>
  </si>
  <si>
    <t>Lê Trì</t>
  </si>
  <si>
    <t>Hóa giá</t>
  </si>
  <si>
    <t>UBND Xã</t>
  </si>
  <si>
    <t>Đất giáp bà Võ Thị Ngọc Ân</t>
  </si>
  <si>
    <t>Đất giáp bà Lê Thị Đầy - Nguyễn Quốc Danh</t>
  </si>
  <si>
    <t>Đất Ao</t>
  </si>
  <si>
    <t>Đất cây lây năm sau Chợ</t>
  </si>
  <si>
    <t>Đấu giá</t>
  </si>
  <si>
    <t>Đất trồng cây lâu năm khác</t>
  </si>
  <si>
    <t xml:space="preserve">Tân Tuyến </t>
  </si>
  <si>
    <t>UBND Thị trấn</t>
  </si>
  <si>
    <t>Trạm bơm  An Bình - Núi Nước; Hạng mục: Trạm bơm, kênh chính</t>
  </si>
  <si>
    <t>Trạm thủy lợi huyện</t>
  </si>
  <si>
    <t>-</t>
  </si>
  <si>
    <t>Có</t>
  </si>
  <si>
    <t>Trạm bơm  An Bình - Núi Nước; Hạng mục: Cống lấy nước, kênh dẫn</t>
  </si>
  <si>
    <t>Trạm bơm Lê Trì (giai đoạn 2) (đoạn từ cầu máng đến trạm bơm cấp 2); Hạng mục: Trạm bơm cấp III</t>
  </si>
  <si>
    <t xml:space="preserve">Đầu tư mở rộng và hoàn thiện hệ thống thủy lợi sau hồ Ô Tà Sóc </t>
  </si>
  <si>
    <t>Đầu tư mở rộng và hoàn thiện hệ thống thủy lợi sau hồ Ô Thum – tuyến kênh N1; N3</t>
  </si>
  <si>
    <t>Đầu tư mở rộng và hoàn thiện hệ thống thủy lợi sau hồ Ô Thum – tuyến kênh N2</t>
  </si>
  <si>
    <t>UBND huyện</t>
  </si>
  <si>
    <t>Tri Tôn</t>
  </si>
  <si>
    <t>Cụm công nghiệp
 Lương An Trà</t>
  </si>
  <si>
    <t>Lương An 
Trà</t>
  </si>
  <si>
    <t>Nâng cấp tuyến đường liên tỉnh nối từ huyện Châu Phú, tỉnh An Giang qua khu vực tứ giác Long Xuyên nồi với huyện Hòn Đất tỉnh Kiên Giang (ĐT.945).</t>
  </si>
  <si>
    <t>Sở Giao thông Vận tải</t>
  </si>
  <si>
    <t>Tà Đảnh, Cô Tô</t>
  </si>
  <si>
    <t>có</t>
  </si>
  <si>
    <t>Sở Nông nghiệp và Phát triển nông thôn</t>
  </si>
  <si>
    <t>Lạc Qưới, 
Vĩnh Gia</t>
  </si>
  <si>
    <t xml:space="preserve"> - Công văn số 290/HĐND-TT ngày 19/12/2016 của HĐND tỉnh về việc điều chỉnh chủ trương đầu tư dự án Trường Trung học cơ sở Lương An Trà.
 - Tờ trình số 626/TTr-UBND ngày 22/11/2016 về việc điều chỉnh chủ trương đầu tư dự án Trường Trung học cơ sở Lương An Trà.</t>
  </si>
  <si>
    <t>Mục đích khai thác</t>
  </si>
  <si>
    <t>Loại đất</t>
  </si>
  <si>
    <t>Diện tích (m2)</t>
  </si>
  <si>
    <t>242, 244, 245, 246, 250, 868</t>
  </si>
  <si>
    <t>Không tranh chấp</t>
  </si>
  <si>
    <t>Khu đất nông nghiệp (ông Lê Văn Thành thuê, giữ đất)</t>
  </si>
  <si>
    <t>Ban tự quản khóm 1 (cũ)</t>
  </si>
  <si>
    <t>Mở rộng đường giao thông hai bên cầu Cây Me</t>
  </si>
  <si>
    <t xml:space="preserve"> - Quyết định số 1009A/QĐ-UBND ngày 31/3/2017 của UBND tỉnh về việc phê duyệt điều chỉnh chủ trương đầu tư dự án kiên cố hóa trường lớp học mầm non, tiểu học trên địa bàn huyện Tri Tôn.</t>
  </si>
  <si>
    <t>Chưa triển khai</t>
  </si>
  <si>
    <t>NGHỊ QUYẾT SỐ 30/2017/NQ-HĐND NGÀY 08/12/2017</t>
  </si>
  <si>
    <t>NGHỊ QUYẾT SỐ 14/2018/NQ-HĐND NGÀY 19/7/2018</t>
  </si>
  <si>
    <t>Cấp điện nông thôn từ lưới điện Quốc gia tỉnh An Giang giai đoạn 2016-2020</t>
  </si>
  <si>
    <t>Sở Công Thương</t>
  </si>
  <si>
    <t>Lạc Quới, 
Vĩnh Gia</t>
  </si>
  <si>
    <t>Cửa hàng xăng dầu Núi Tô</t>
  </si>
  <si>
    <t>Công ty TNHH MTV Xăng dầu An Giang</t>
  </si>
  <si>
    <t>Cơ sở nuôi chim yến</t>
  </si>
  <si>
    <t>Bà Lý Hứa Thị Lan Phương</t>
  </si>
  <si>
    <t>Trụ sở Cảnh sát phòng cháy chữa cháy và cứu nạn cứu hộ khu vực huyện Tri Tôn</t>
  </si>
  <si>
    <t>Công an tỉnh An Giang</t>
  </si>
  <si>
    <t>Nâng cấp, cải tạo tuyến kênh Vĩnh Tế thuộc Hệ thống thủy lợi vùng Tứ giác Long Xuyên thích ứng với biến đổi khí hậu</t>
  </si>
  <si>
    <t>Cơ sở pháp lý để triển khai dự án</t>
  </si>
  <si>
    <t>Tên công trình, dự án</t>
  </si>
  <si>
    <t>Xã, phường, 
thị trấn</t>
  </si>
  <si>
    <t>Quy mô 
dự án 
(m2)</t>
  </si>
  <si>
    <t>Nguồn vốn
(TW, tỉnh huyện, doanh nghiệp,…)</t>
  </si>
  <si>
    <t>Sự phù hợp quy hoạch sử dụng đất (có hoặc không)</t>
  </si>
  <si>
    <t>RĐD</t>
  </si>
  <si>
    <t>Nâng cấp, mở rộng trạm bơm cấp II  - Trạm bơm An Tức</t>
  </si>
  <si>
    <t>CỘNG (A+B) = 06 dự án</t>
  </si>
  <si>
    <t>CỘNG (A+B) = 18 dự án</t>
  </si>
  <si>
    <t>Chi nhánh công ty 
THHH Thương mại xăng dầu Nam Thành Kiên Giang tại  Kiên Giang - Cửa hàng số 9</t>
  </si>
  <si>
    <t>Nâng cấp, mở rộng trạm bơm cấp II - Trạm bơm An Tức</t>
  </si>
  <si>
    <t>Trạm phụ trạm bơm cấp I Lê Trì</t>
  </si>
  <si>
    <t>Nâng cấp trạm bơm cấp 1, kênh chính - Trạm bơm An Bình, Núi Nước. Hạng mục: Kênh chính, cống tiêu, bậc nước</t>
  </si>
  <si>
    <t>Công ty Điện lực An Giang</t>
  </si>
  <si>
    <t>Tiểu dự án cấp điện nông thôn từ lưới điện quốc gia tỉnh An Giang giai đoạn 2018 - 2020 - EU tài trợ</t>
  </si>
  <si>
    <t>Châu Lăng, 
Lương Phi, Núi Tô, An Tức, Ô Lâm</t>
  </si>
  <si>
    <t>Khu đất trống giáp với đất thầy Tương và ông 6 Đức</t>
  </si>
  <si>
    <t>Số Nghị quyết
(đối với dự án đã được HĐND tỉnh thông qua nhưng chưa triển khai)</t>
  </si>
  <si>
    <t>Hiện trạng
 sử dụng đất</t>
  </si>
  <si>
    <t>Hiện trạng 
sử dụng đất</t>
  </si>
  <si>
    <t>Biểu 15</t>
  </si>
  <si>
    <t>Mã 
loại đất</t>
  </si>
  <si>
    <t>Mục đích sử dung đất</t>
  </si>
  <si>
    <t>Đã xây dựng xong</t>
  </si>
  <si>
    <t>Đã san lấp</t>
  </si>
  <si>
    <t>Kho xăng dầu Hồng Tuyết Phương</t>
  </si>
  <si>
    <t>Công ty TNHH Hồng Tuyết Phương</t>
  </si>
  <si>
    <t>Lộ ra 22 kV máy T2 trạm 110/22kV Tri Tôn</t>
  </si>
  <si>
    <t>Trạm phụ trạm bơm cấp 1  Lê Trì</t>
  </si>
  <si>
    <t>Sở Công thương tỉnh An Giang</t>
  </si>
  <si>
    <t>Trang trại chăn nuôi cá sấu và đà điểu công nghệ cao kết hợp du lịch sinh thái Lộc Ngọc Xuân 2 Tri Tôn</t>
  </si>
  <si>
    <t>Công ty TNHH MTV Lộc Ngọc Xuân</t>
  </si>
  <si>
    <t>Quyết định chủ trương đầu 
tư số 3631/QĐ-UBND ngày 05/12/2017 của Ủy ban nhân dân tỉnh An Giang về việc chấp thuận cho Công ty TNHH MTV Lộc Ngọc Xuân thực hiện dự án Trang trại nuôi cá sấu và đà điểu công nghệ cao kết hợp du lịch sinh thái Lộc Ngọc Xuân 2  Tri Tôn.</t>
  </si>
  <si>
    <t>Đấu giá giao đất có thu tiền sử dụng đất</t>
  </si>
  <si>
    <t>Khu đất 7 nền TDC Giồng Cát</t>
  </si>
  <si>
    <t>Khu đất nông nghiệp diện tích 16.737 m2, ấp Vĩnh Qưới</t>
  </si>
  <si>
    <t>Đấu giá cho thuê đất trả tiền thuê đất 1 lần cho cả thời gian thuê 50 năm</t>
  </si>
  <si>
    <t>Đấu giá cho thuê quyền sử dụng đất, thời gian cho thuê đất là 05 năm, trả tiền thuê đất hàng năm</t>
  </si>
  <si>
    <t>Biểu 01:</t>
  </si>
  <si>
    <t>KẾT QUẢ THỰC HIỆN DANH MỤC DỰ ÁN CÓ THU HỒI ĐẤT VÀ SỬ DỤNG ĐẤT TRỒNG LÚA, ĐẤT RỪNG PHÒNG HỘ NĂM 2017</t>
  </si>
  <si>
    <r>
      <t xml:space="preserve">Quy mô 
dự án
</t>
    </r>
    <r>
      <rPr>
        <i/>
        <sz val="16"/>
        <rFont val="Times New Roman"/>
        <family val="1"/>
      </rPr>
      <t>(m2)</t>
    </r>
  </si>
  <si>
    <r>
      <t xml:space="preserve">Diện tích thu hồi đất
</t>
    </r>
    <r>
      <rPr>
        <i/>
        <sz val="16"/>
        <rFont val="Times New Roman"/>
        <family val="1"/>
      </rPr>
      <t>(m2)</t>
    </r>
  </si>
  <si>
    <r>
      <t xml:space="preserve">Diện tích đất trồng lúa
</t>
    </r>
    <r>
      <rPr>
        <i/>
        <sz val="16"/>
        <rFont val="Times New Roman"/>
        <family val="1"/>
      </rPr>
      <t>(m2)</t>
    </r>
  </si>
  <si>
    <r>
      <t xml:space="preserve">Diện tích đất rừng phòng hộ
</t>
    </r>
    <r>
      <rPr>
        <i/>
        <sz val="16"/>
        <rFont val="Times New Roman"/>
        <family val="1"/>
      </rPr>
      <t>(m2)</t>
    </r>
  </si>
  <si>
    <r>
      <t xml:space="preserve">Diện tích đất rừng đặc dụng
</t>
    </r>
    <r>
      <rPr>
        <i/>
        <sz val="16"/>
        <rFont val="Times New Roman"/>
        <family val="1"/>
      </rPr>
      <t>(m2)</t>
    </r>
  </si>
  <si>
    <r>
      <t xml:space="preserve">Nguồn vốn dự án
</t>
    </r>
    <r>
      <rPr>
        <i/>
        <sz val="16"/>
        <rFont val="Times New Roman"/>
        <family val="1"/>
      </rPr>
      <t>(TW, tỉnh, huyện, doanh nghiệp và khác,…)</t>
    </r>
  </si>
  <si>
    <t>ĐÃ TRIỂN KHAI CÔNG TÁC THU HỒI ĐẤT, GIAO ĐẤT, THUÊ ĐẤT, CHUYỂN MỤC ĐÍCH</t>
  </si>
  <si>
    <t>CHƯA TRIỂN KHAI CÔNG TÁC THU HỒI ĐẤT, GIAO ĐẤT, THUÊ ĐẤT, CHUYỂN MỤC ĐÍCH</t>
  </si>
  <si>
    <t>THU HỒI ĐẤT</t>
  </si>
  <si>
    <t>PHƯƠNG ÁN
BỒI THƯỜNG</t>
  </si>
  <si>
    <t>GIAO ĐẤT</t>
  </si>
  <si>
    <t>CHO THUÊ ĐẤT</t>
  </si>
  <si>
    <t>CHUYỂN MỤC ĐÍCH SỬ DỤNG ĐẤT</t>
  </si>
  <si>
    <t>Tiến độ đến nay</t>
  </si>
  <si>
    <t>Nguyên nhân
chưa triển khai</t>
  </si>
  <si>
    <r>
      <t xml:space="preserve">Kiến nghị 
</t>
    </r>
    <r>
      <rPr>
        <i/>
        <sz val="16"/>
        <rFont val="Times New Roman"/>
        <family val="1"/>
      </rPr>
      <t>(hủy bỏ hoặc đăng ký lại thực hiện năm 2020)</t>
    </r>
  </si>
  <si>
    <r>
      <t xml:space="preserve">Thông báo
</t>
    </r>
    <r>
      <rPr>
        <i/>
        <sz val="16"/>
        <rFont val="Times New Roman"/>
        <family val="1"/>
      </rPr>
      <t>(số, ngày)</t>
    </r>
  </si>
  <si>
    <r>
      <t xml:space="preserve">Quyết định
</t>
    </r>
    <r>
      <rPr>
        <i/>
        <sz val="16"/>
        <rFont val="Times New Roman"/>
        <family val="1"/>
      </rPr>
      <t>(số, ngày</t>
    </r>
    <r>
      <rPr>
        <b/>
        <sz val="16"/>
        <rFont val="Times New Roman"/>
        <family val="1"/>
      </rPr>
      <t>)</t>
    </r>
  </si>
  <si>
    <r>
      <t xml:space="preserve">Diện tích
</t>
    </r>
    <r>
      <rPr>
        <i/>
        <sz val="16"/>
        <rFont val="Times New Roman"/>
        <family val="1"/>
      </rPr>
      <t>(m2)</t>
    </r>
  </si>
  <si>
    <r>
      <t xml:space="preserve">Quyết định
</t>
    </r>
    <r>
      <rPr>
        <i/>
        <sz val="16"/>
        <rFont val="Times New Roman"/>
        <family val="1"/>
      </rPr>
      <t>(số, ngày)</t>
    </r>
  </si>
  <si>
    <t>NGƯỜI LẬP BIỂU</t>
  </si>
  <si>
    <t>TM. ỦY BAN NHÂN DÂN HUYỆN TRI TÔN</t>
  </si>
  <si>
    <t>CHỦ TỊCH</t>
  </si>
  <si>
    <t>DỰ KIẾN CÁC KHOẢN THU, CHI BỒI THƯỜNG THU HỒI ĐẤT NĂM 2020</t>
  </si>
  <si>
    <t>Biểu 19</t>
  </si>
  <si>
    <t>Biểu 18</t>
  </si>
  <si>
    <t>CHU CHUYỂN QUỸ ĐẤT TRONG KỲ KẾ HOẠCH NĂM 2020</t>
  </si>
  <si>
    <t>Diện tích hiện trạng năm 2019</t>
  </si>
  <si>
    <t>Diện tích cuối kỳ, năm 2020</t>
  </si>
  <si>
    <t>Biểu 17</t>
  </si>
  <si>
    <t>KẾ HOẠCH ĐƯA ĐẤT CHƯA SỬ DỤNG VÀO SỬ DỤNG NĂM 2020 CỦA HUYỆN TRI TÔN</t>
  </si>
  <si>
    <t>Biểu 16</t>
  </si>
  <si>
    <t>KẾ HOẠCH CHUYỂN MỤC ĐÍCH SỬ DỤNG ĐẤT NĂM 2020 CỦA HUYỆN TRI TÔN</t>
  </si>
  <si>
    <t>KẾ HOẠCH THU HỒI ĐẤT NĂM 2020 CỦA HUYỆN TRI TÔN</t>
  </si>
  <si>
    <t>DIỆN TÍCH CÁC LOẠI ĐẤT PHÂN BỔ NĂM 2020 CỦA HUYỆN TRI TÔN</t>
  </si>
  <si>
    <t>HIỆN TRẠNG SỬ DỤNG ĐẤT NĂM 2019 CỦA HUYỆN TRI TÔN</t>
  </si>
  <si>
    <t>DANH MỤC CÁC KHU ĐẤT CÔNG KHAI THÁC NĂM 2020 CỦA HUYỆN TRI TÔN</t>
  </si>
  <si>
    <t xml:space="preserve">DANH MỤC DỰ ÁN THỦ TỤC HÀNH CHÍNH NĂM 2020 HUYỆN TRI TÔN </t>
  </si>
  <si>
    <t>DANH MỤC CÔNG TRÌNH, DỰ ÁN TRÌNH THỦ TƯỚNG CHÍNH PHỦ CHO PHÉP CHUYỂN MỤC ĐÍCH SỬ DỤNG ĐẤT TRỒNG LÚA, ĐẤT RỪNG PHÒNG HỘ, 
RỪNG ĐẶC DỤNG NĂM 2020 CỦA HUYỆN TRI TÔN</t>
  </si>
  <si>
    <t>Biểu 9</t>
  </si>
  <si>
    <t>DANH MỤC DỰ ÁN CÓ THU HỒI ĐẤT VÀ SỬ DỤNG ĐẤT TRỒNG LÚA, ĐẤT RỪNG PHÒNG HỘ, RỪNG ĐẶC DỤNG 
NĂM 2020 HUYỆN TRI TÔN</t>
  </si>
  <si>
    <r>
      <t xml:space="preserve">Địa chỉ khu đất </t>
    </r>
    <r>
      <rPr>
        <i/>
        <sz val="13"/>
        <rFont val="Times New Roman"/>
        <family val="1"/>
      </rPr>
      <t>(xã, phường, thị trấn)</t>
    </r>
  </si>
  <si>
    <r>
      <t xml:space="preserve">Hiện trạng sử dụng  đất </t>
    </r>
    <r>
      <rPr>
        <i/>
        <sz val="12"/>
        <rFont val="Times New Roman"/>
        <family val="1"/>
      </rPr>
      <t>(đất trống hay có nhà, vật kiến trúc)</t>
    </r>
  </si>
  <si>
    <r>
      <t xml:space="preserve">Sự phù hợp quy hoạch sử dụng đất
</t>
    </r>
    <r>
      <rPr>
        <i/>
        <sz val="13"/>
        <rFont val="Times New Roman"/>
        <family val="1"/>
      </rPr>
      <t>(có hoặc không)</t>
    </r>
  </si>
  <si>
    <r>
      <t xml:space="preserve">Trong đó, phân bổ vốn năm 2020 </t>
    </r>
    <r>
      <rPr>
        <i/>
        <sz val="13"/>
        <rFont val="Times New Roman"/>
        <family val="1"/>
      </rPr>
      <t>(triệu đồng)</t>
    </r>
  </si>
  <si>
    <r>
      <t xml:space="preserve">Tổng mức đầu tư theo Quyết định phê duyệt dự án
</t>
    </r>
    <r>
      <rPr>
        <i/>
        <sz val="13"/>
        <rFont val="Times New Roman"/>
        <family val="1"/>
      </rPr>
      <t>(triệu đồng)</t>
    </r>
  </si>
  <si>
    <r>
      <t>Phân kỳ đầu tư theo Quyết định phê duyệt dự án</t>
    </r>
    <r>
      <rPr>
        <i/>
        <sz val="13"/>
        <rFont val="Times New Roman"/>
        <family val="1"/>
      </rPr>
      <t xml:space="preserve"> (triệu đồng)</t>
    </r>
  </si>
  <si>
    <r>
      <t xml:space="preserve">Nguồn vốn theo Quyết định 
phê duyệt dự án </t>
    </r>
    <r>
      <rPr>
        <i/>
        <sz val="12"/>
        <rFont val="Times New Roman"/>
        <family val="1"/>
      </rPr>
      <t>(triệu đồng)</t>
    </r>
  </si>
  <si>
    <r>
      <t xml:space="preserve">Diện tích sử dụng  đất rừng đặc dụng </t>
    </r>
    <r>
      <rPr>
        <i/>
        <sz val="12"/>
        <rFont val="Times New Roman"/>
        <family val="1"/>
      </rPr>
      <t>(m2)</t>
    </r>
  </si>
  <si>
    <r>
      <t xml:space="preserve">Diện tích sử dụng đất rừng phòng hộ </t>
    </r>
    <r>
      <rPr>
        <i/>
        <sz val="12"/>
        <rFont val="Times New Roman"/>
        <family val="1"/>
      </rPr>
      <t>(m2)</t>
    </r>
  </si>
  <si>
    <r>
      <t>Diện tích sử dụng đất trồng lúa</t>
    </r>
    <r>
      <rPr>
        <i/>
        <sz val="12"/>
        <rFont val="Times New Roman"/>
        <family val="1"/>
      </rPr>
      <t xml:space="preserve"> (m2)</t>
    </r>
  </si>
  <si>
    <r>
      <t xml:space="preserve">Diện tích thu hồi
</t>
    </r>
    <r>
      <rPr>
        <i/>
        <sz val="13"/>
        <rFont val="Times New Roman"/>
        <family val="1"/>
      </rPr>
      <t>(m2)</t>
    </r>
  </si>
  <si>
    <r>
      <t xml:space="preserve">Quy mô dự án
</t>
    </r>
    <r>
      <rPr>
        <i/>
        <sz val="12"/>
        <rFont val="Times New Roman"/>
        <family val="1"/>
      </rPr>
      <t>(m2)</t>
    </r>
  </si>
  <si>
    <r>
      <t xml:space="preserve">Hiện trạng
đầu năm 2019 
</t>
    </r>
    <r>
      <rPr>
        <i/>
        <sz val="12"/>
        <rFont val="Times New Roman"/>
        <family val="1"/>
      </rPr>
      <t>(ha)</t>
    </r>
  </si>
  <si>
    <r>
      <t xml:space="preserve">Kế hoạch sử dụng đất năm 2019 được duyệt 
</t>
    </r>
    <r>
      <rPr>
        <i/>
        <sz val="12"/>
        <rFont val="Times New Roman"/>
        <family val="1"/>
      </rPr>
      <t>(ha)</t>
    </r>
  </si>
  <si>
    <r>
      <t xml:space="preserve">Kết quả đến ngày 31/8/2019 
</t>
    </r>
    <r>
      <rPr>
        <i/>
        <sz val="12"/>
        <rFont val="Times New Roman"/>
        <family val="1"/>
      </rPr>
      <t>(ha)</t>
    </r>
  </si>
  <si>
    <r>
      <t xml:space="preserve">Ước kết quả đến ngày 31/12/2019 
</t>
    </r>
    <r>
      <rPr>
        <i/>
        <sz val="12"/>
        <rFont val="Times New Roman"/>
        <family val="1"/>
      </rPr>
      <t>(ha)</t>
    </r>
  </si>
  <si>
    <r>
      <t xml:space="preserve">Chỉ tiêu theo điều chỉnh Quy hoạch sử dụng đất năm 2020 được duyệt
</t>
    </r>
    <r>
      <rPr>
        <i/>
        <sz val="12"/>
        <rFont val="Times New Roman"/>
        <family val="1"/>
      </rPr>
      <t>(ha)</t>
    </r>
  </si>
  <si>
    <r>
      <t xml:space="preserve">So sánh (4) và (5)
</t>
    </r>
    <r>
      <rPr>
        <i/>
        <sz val="12"/>
        <rFont val="Times New Roman"/>
        <family val="1"/>
      </rPr>
      <t>tăng (+); giảm (-)</t>
    </r>
  </si>
  <si>
    <r>
      <t xml:space="preserve">So sánh (4) và (6)
</t>
    </r>
    <r>
      <rPr>
        <i/>
        <sz val="12"/>
        <rFont val="Times New Roman"/>
        <family val="1"/>
      </rPr>
      <t>tăng (+); giảm (-)</t>
    </r>
  </si>
  <si>
    <r>
      <t xml:space="preserve">So sánh (9) và (10)
</t>
    </r>
    <r>
      <rPr>
        <i/>
        <sz val="12"/>
        <rFont val="Times New Roman"/>
        <family val="1"/>
      </rPr>
      <t>tăng (+); giảm (-)</t>
    </r>
  </si>
  <si>
    <r>
      <t xml:space="preserve">So sánh (6) và (8)
</t>
    </r>
    <r>
      <rPr>
        <i/>
        <sz val="12"/>
        <rFont val="Times New Roman"/>
        <family val="1"/>
      </rPr>
      <t>tăng (+); giảm (-)</t>
    </r>
  </si>
  <si>
    <t>(1)</t>
  </si>
  <si>
    <t>(2)</t>
  </si>
  <si>
    <t>(3)</t>
  </si>
  <si>
    <t>(4)</t>
  </si>
  <si>
    <t>(5)</t>
  </si>
  <si>
    <t>(6)</t>
  </si>
  <si>
    <t>(7)</t>
  </si>
  <si>
    <t>(8)</t>
  </si>
  <si>
    <t>(9)=(4)-(5)</t>
  </si>
  <si>
    <t>(10)=(4)-(6)</t>
  </si>
  <si>
    <t>(11)=(9)-(10)</t>
  </si>
  <si>
    <t>(12)=(6)-(8)</t>
  </si>
  <si>
    <t>(13)</t>
  </si>
  <si>
    <t>KẾT QUẢ THỰC HIỆN CHỈ TIÊU SỬ DỤNG ĐẤT NĂM 2019 HUYỆN TRI TÔN</t>
  </si>
  <si>
    <t>KẾT QUẢ THỰC HIỆN DỰ ÁN THỦ TỤC HÀNH CHÍNH  NĂM 2019 CỦA HUYỆN TRI TÔN</t>
  </si>
  <si>
    <t>Xã, thị trấn</t>
  </si>
  <si>
    <r>
      <t xml:space="preserve">Quyết định giao đất, cho thuê đất, cho phép chuyển mục đích
</t>
    </r>
    <r>
      <rPr>
        <i/>
        <sz val="12"/>
        <rFont val="Times New Roman"/>
        <family val="1"/>
      </rPr>
      <t xml:space="preserve"> (số, ngày)</t>
    </r>
  </si>
  <si>
    <t>Biểu 02:</t>
  </si>
  <si>
    <t>DANH MỤC DỰ ÁN CÓ THU HỒI ĐẤT VÀ SỬ DỤNG ĐẤT TRỒNG LÚA, ĐẤT RỪNG PHÒNG HỘ NĂM 2017 BỊ HỦY BỎ</t>
  </si>
  <si>
    <r>
      <t xml:space="preserve">Quy mô 
dự án
</t>
    </r>
    <r>
      <rPr>
        <i/>
        <sz val="18"/>
        <rFont val="Times New Roman"/>
        <family val="1"/>
      </rPr>
      <t>(m2)</t>
    </r>
  </si>
  <si>
    <r>
      <t xml:space="preserve">Diện tích thu hồi đất
</t>
    </r>
    <r>
      <rPr>
        <i/>
        <sz val="18"/>
        <rFont val="Times New Roman"/>
        <family val="1"/>
      </rPr>
      <t>(m2)</t>
    </r>
  </si>
  <si>
    <r>
      <t xml:space="preserve">Diện tích đất trồng lúa
</t>
    </r>
    <r>
      <rPr>
        <i/>
        <sz val="18"/>
        <rFont val="Times New Roman"/>
        <family val="1"/>
      </rPr>
      <t>(m2)</t>
    </r>
  </si>
  <si>
    <r>
      <t xml:space="preserve">Diện tích đất rừng phòng hộ
</t>
    </r>
    <r>
      <rPr>
        <i/>
        <sz val="18"/>
        <rFont val="Times New Roman"/>
        <family val="1"/>
      </rPr>
      <t>(m2)</t>
    </r>
  </si>
  <si>
    <r>
      <t xml:space="preserve">Diện tích đất rừng đặc dụng
</t>
    </r>
    <r>
      <rPr>
        <i/>
        <sz val="18"/>
        <rFont val="Times New Roman"/>
        <family val="1"/>
      </rPr>
      <t>(m2)</t>
    </r>
  </si>
  <si>
    <r>
      <t xml:space="preserve">Nguồn vốn dự án
</t>
    </r>
    <r>
      <rPr>
        <i/>
        <sz val="18"/>
        <rFont val="Times New Roman"/>
        <family val="1"/>
      </rPr>
      <t>(TW, tỉnh, huyện, doanh nghiệp và khác,…)</t>
    </r>
  </si>
  <si>
    <t>Tiến độ dự án đến nay</t>
  </si>
  <si>
    <t>Biểu 03:</t>
  </si>
  <si>
    <t>DANH MỤC DỰ ÁN CÓ THU HỒI ĐẤT VÀ SỬ DỤNG ĐẤT TRỒNG LÚA, ĐẤT RỪNG PHÒNG HỘ NĂM 2017 BỊ HỦY BỎ 
VÀ ĐĂNG KÝ LẠI THỰC HIỆN NĂM 2020</t>
  </si>
  <si>
    <t>Sự cần thiết khi đăng ký thực hiện lại năm 2020</t>
  </si>
  <si>
    <t>Biểu 04:</t>
  </si>
  <si>
    <t>KẾT QUẢ THỰC HIỆN DANH MỤC DỰ ÁN CÓ THU HỒI ĐẤT VÀ SỬ DỤNG ĐẤT TRỒNG LÚA, ĐẤT RỪNG PHÒNG HỘ NĂM 2018</t>
  </si>
  <si>
    <t>Trường TH B Lương An Trà  điểm chính (Giồng Cát)</t>
  </si>
  <si>
    <t>Biểu 05:</t>
  </si>
  <si>
    <t>KẾT QUẢ THỰC HIỆN DANH MỤC DỰ ÁN CÓ THU HỒI ĐẤT VÀ SỬ DỤNG ĐẤT TRỒNG LÚA, ĐẤT RỪNG PHÒNG HỘ, RỪNG ĐẶC DỤNG NĂM 2019</t>
  </si>
  <si>
    <t>Đườn tuần tra biên giới tỉnh An Giang</t>
  </si>
  <si>
    <t>Bộ Tư lệnh Quân khu 9</t>
  </si>
  <si>
    <t>Lạc Quới, Vĩnh Gia</t>
  </si>
  <si>
    <t>8970</t>
  </si>
  <si>
    <t>Cửa hàng xăng dầu Phố Thị</t>
  </si>
  <si>
    <t>Công ty TNHH Thương mại dịch vụ Phố Thị 365</t>
  </si>
  <si>
    <t>2375</t>
  </si>
  <si>
    <t>Nhà máy sản xuất gạch không nung Phú Phú Phát</t>
  </si>
  <si>
    <t>Công ty TNHH MTV Phú Phú Phát</t>
  </si>
  <si>
    <t>32787</t>
  </si>
  <si>
    <t>NGHỊ QUYẾT SỐ 02/2019/NQ-HĐND NGÀY 12/7/2019</t>
  </si>
  <si>
    <t>Diện tích 
khai thác (m2)</t>
  </si>
  <si>
    <t>Mục đích 
khai thác</t>
  </si>
  <si>
    <t>Tiến độ thực hiện</t>
  </si>
  <si>
    <t>Đơn vị đang quản lý hiện nay</t>
  </si>
  <si>
    <t>Nguyên nhân chưa khai thác</t>
  </si>
  <si>
    <t>KẾT QUẢ KHAI THÁC CÁC KHU ĐẤT NĂM 2019 CỦA HUYỆN TRI TÔN</t>
  </si>
  <si>
    <t>Công ty THHH Thương mại xăng dầu Nam Thành Kiên Giang</t>
  </si>
  <si>
    <t>Vốn vay không bảo lãnh Chính phủ từ Cơ quan phát triển Pháp AFD và vốn tự có của Tổng công ty Điện lực miền Nam</t>
  </si>
  <si>
    <t>Ngân hàng chưa bố trí vốn</t>
  </si>
  <si>
    <t>Đăng ký lại thực hiện năm 2020</t>
  </si>
  <si>
    <t>Đất trống</t>
  </si>
  <si>
    <t>Hủy bỏ</t>
  </si>
  <si>
    <t>Thị trấn Tri Tôn, xã Châu Lăng, Núi Tô, Tà Đảnh</t>
  </si>
  <si>
    <t>Cây lâu năm</t>
  </si>
  <si>
    <t>Chùa Long Định</t>
  </si>
  <si>
    <t>Công văn số 4665/VPUBND-KTN ngày 20/9/2019 của Ủy ban nhân dân tỉnh An Giang về việc xử lý đề nghị chuyển mục đích sử dụng đất của Chùa Long Định</t>
  </si>
  <si>
    <t>2535/QĐ-UBND ngày 12/9/2016 của UBND tỉnh</t>
  </si>
  <si>
    <t>Đã xây dựng</t>
  </si>
  <si>
    <t>1514/QĐ-UBND ngày 19/6/2018 của UBND tỉnh</t>
  </si>
  <si>
    <t>Do vướng công tác GPMB</t>
  </si>
  <si>
    <t>Chưa thực hiện</t>
  </si>
  <si>
    <t>đang lập thủ tục</t>
  </si>
  <si>
    <t>605/QĐ ngày 22/03/2019</t>
  </si>
  <si>
    <t>3993.4</t>
  </si>
  <si>
    <t>Đã thực hiện; Điều chỉnh hình thể</t>
  </si>
  <si>
    <t>5051/QĐ-UBND ngày 23/9/2019 của UBND tỉnh</t>
  </si>
  <si>
    <t>Lò đốt rác</t>
  </si>
  <si>
    <t>27/TB-UBND ngày 30/9/2019 của UBND huyện</t>
  </si>
  <si>
    <t>7853</t>
  </si>
  <si>
    <t>1865</t>
  </si>
  <si>
    <t>257798</t>
  </si>
  <si>
    <t>76725</t>
  </si>
  <si>
    <t>Không thỏa thuận được với người dân</t>
  </si>
  <si>
    <t>Đã xây dựng 618 m2 trên nền cũ của trường</t>
  </si>
  <si>
    <t>Bỏ</t>
  </si>
  <si>
    <t>6481/QĐ-UBND ngày 01/11/2018 của UBND huyện</t>
  </si>
  <si>
    <t>Tỉnh và huyện</t>
  </si>
  <si>
    <t>55097</t>
  </si>
  <si>
    <t>2061/QĐ-UBND ngày 04/7/2017 của UBND tỉnh</t>
  </si>
  <si>
    <t>2139</t>
  </si>
  <si>
    <t>Đã xây dựng trên khuôn viên đất UBND xã</t>
  </si>
  <si>
    <t>1486/QĐ-UBND ngày 20/6/2019 của UBND tỉnh</t>
  </si>
  <si>
    <t>61716</t>
  </si>
  <si>
    <t>45/HĐ.TĐ ngày 15/72019 của Sở TNMT</t>
  </si>
  <si>
    <t>Đất lúa và cây lâu năm</t>
  </si>
  <si>
    <t>TT Tri Tôn</t>
  </si>
  <si>
    <t>Chưa có nhà đầu tư đăng kí thực hiện</t>
  </si>
  <si>
    <t>27A/TB-UBND ngày 19/9/2019 của UBND huyện</t>
  </si>
  <si>
    <t>623054</t>
  </si>
  <si>
    <t>Đất lúa, trồng cây 
lâu năm và đất thủy lợi</t>
  </si>
  <si>
    <t>- Dự án đã được HĐND tỉnh thông qua tại Nghị quyết số 51/2016/NQ-HĐND ngày 09/12/2016 với diện tích thu hồi đất và sử dụng đất trồng lúa là 80397 m2. Nay có điều chỉnh giảm diện tích thu hồi đất và sử dụng đất trồng lúa từ 80397 m2 xuống 12960 m2 nên đăng ký thông qua lại.
- Quyết định số 2057/QĐ-UBND  ngày 26/8/2019 của UBND tỉnh An Giang về việc phê duyệt điều chỉnh dự án đầu tư xây dựng công trình Khu du lịch Hồ Soài So.</t>
  </si>
  <si>
    <t>Nâng cấp trạm bơm cấp 1, kênh chính  - Trạm bơm An Bình, Núi Nước, thị trấn Ba Chúc</t>
  </si>
  <si>
    <t>Thuê phần đất công của nhà nước</t>
  </si>
  <si>
    <t>Chưa thỏa thuận được với người dân</t>
  </si>
  <si>
    <t>4106/TB-UBND ngày 29/8/2018 của UBND huyện</t>
  </si>
  <si>
    <t>5098/QĐ-UBND ngày 23/9/2019 của UBND huyện</t>
  </si>
  <si>
    <t xml:space="preserve">Số 4108/QĐ-UBND ngày 29/08/2018 của UBND huyện </t>
  </si>
  <si>
    <t xml:space="preserve">Số 4107/QĐ-UBND ngày 29/08/2018 của UBND huyện </t>
  </si>
  <si>
    <t xml:space="preserve">Số 5055/QĐ-UBND ngày 23/09/2019 của UBND huyện </t>
  </si>
  <si>
    <t>TỔNG: 12 khu</t>
  </si>
  <si>
    <t xml:space="preserve">Do thay đổi hướng tuyến không thu hồi đất của dân </t>
  </si>
  <si>
    <t>NGHỊ QUYẾT SỐ 30/2018/NQ-HĐND NGÀY 07/12/2018</t>
  </si>
  <si>
    <t>Số 45 ngày 15/07/2019 , GCN số CT18219, ngày 15/07/2019</t>
  </si>
  <si>
    <t>4964,6</t>
  </si>
  <si>
    <t xml:space="preserve">Số 4106/QĐ-UBND ngày 29/08/2018 của UBND huyện </t>
  </si>
  <si>
    <t>Số 80/QĐ-UBND ngày 14/01/2019 của UBND tỉnh</t>
  </si>
  <si>
    <t xml:space="preserve">Số 6628/QĐ-UBND ngày 14/11/2018 của UBND huyện </t>
  </si>
  <si>
    <t xml:space="preserve">Đã xây dựng </t>
  </si>
  <si>
    <t xml:space="preserve">Số 3524/QĐ-UBND ngày 26/7/2019 của UBND huyện </t>
  </si>
  <si>
    <t>36/TB-UBND  ngày 31/10/2019</t>
  </si>
  <si>
    <t>35/TB-UBND  ngày 31/10/2019</t>
  </si>
  <si>
    <t>16677</t>
  </si>
  <si>
    <t>xây dựng trên nền cũ</t>
  </si>
  <si>
    <t>Đang thực hiện</t>
  </si>
  <si>
    <t>Xây dựng trên nền đất giao thông, không thu hồi đất của dân</t>
  </si>
  <si>
    <t>Đang xây dựng</t>
  </si>
  <si>
    <t>2817,9</t>
  </si>
  <si>
    <t>Đã san lấp mặt bằng</t>
  </si>
  <si>
    <t>7928</t>
  </si>
  <si>
    <t>11491</t>
  </si>
  <si>
    <t>2495</t>
  </si>
  <si>
    <t>3393</t>
  </si>
  <si>
    <t>5544</t>
  </si>
  <si>
    <t>Đang lập thủ tục</t>
  </si>
  <si>
    <t>1367</t>
  </si>
  <si>
    <t>80/QĐ ngày 14/01/2019</t>
  </si>
  <si>
    <t>2316/QĐ ngày 30/12/2016 của UBND tỉnh</t>
  </si>
  <si>
    <t>Đang lập phương án nhận chuyển nhượng</t>
  </si>
  <si>
    <t>2761/QĐ-UBND ngày 15/11/2019</t>
  </si>
  <si>
    <t>Bị bao chiếm</t>
  </si>
  <si>
    <t>Đấu giá xong</t>
  </si>
  <si>
    <t>Đang chỉnh sửa bản trích đo</t>
  </si>
  <si>
    <t>VP ấp Tân Thạnh</t>
  </si>
  <si>
    <t>Xã Tà Đảnh</t>
  </si>
  <si>
    <t>TTPT Quỹ đất</t>
  </si>
  <si>
    <t>Nhà nước quản lý</t>
  </si>
  <si>
    <t>Giao đất có thu tiền sử dụng đất</t>
  </si>
  <si>
    <t>Theo qui định</t>
  </si>
  <si>
    <t>Đất tranh chấp UBND huyện 
thu hồi (cầu 13)</t>
  </si>
  <si>
    <t xml:space="preserve">Đất Nông nghiệp </t>
  </si>
  <si>
    <t>Đấu giá cho thuê quyền sử dụng đất</t>
  </si>
  <si>
    <t>DBV</t>
  </si>
  <si>
    <t>Đất Viễn thông</t>
  </si>
  <si>
    <t>Xã An Tức</t>
  </si>
  <si>
    <t>280,282,285,286</t>
  </si>
  <si>
    <t>14 nền khu Út Sanh cầu Ninh Phước</t>
  </si>
  <si>
    <t>Xã Lương An Trà</t>
  </si>
  <si>
    <t>Đất giáp 4 Minh</t>
  </si>
  <si>
    <t>Đất giáp nền Út Sanh</t>
  </si>
  <si>
    <t>Nền  chợ Công Ranh  cũ</t>
  </si>
  <si>
    <t>Đất Trần Bửu Chiến</t>
  </si>
  <si>
    <t>Đất giáp Ông Tươi + Thanh</t>
  </si>
  <si>
    <t>Đất trạm Bơm Bột mì</t>
  </si>
  <si>
    <t>Đất sau trường TH "A" LAT</t>
  </si>
  <si>
    <t>50b</t>
  </si>
  <si>
    <t>Đất Trần Văn A</t>
  </si>
  <si>
    <t>Khu đất giáp bà Lê Thị Đầy</t>
  </si>
  <si>
    <t>Ban tự quản khóm I (cũ)</t>
  </si>
  <si>
    <t>Ban tự quản khóm II (cũ)</t>
  </si>
  <si>
    <t>Nền ngang nhà tập thể giáo viên</t>
  </si>
  <si>
    <t>Nền chợ nằm cặp đường 3/2</t>
  </si>
  <si>
    <t>Nhà VS khóm II</t>
  </si>
  <si>
    <t>Nền nằm cặp phía sau BTQ khóm III</t>
  </si>
  <si>
    <t>Nền nằm cặp phía sau BTQ khóm I</t>
  </si>
  <si>
    <t>Khu đất kho vật tư cũ đường Điện Biên Phủ</t>
  </si>
  <si>
    <t xml:space="preserve">Nền chợ rau </t>
  </si>
  <si>
    <t>Xã Tân Tuyến</t>
  </si>
  <si>
    <t>Nhà Kim Seng</t>
  </si>
  <si>
    <t>Xã Châu Lăng</t>
  </si>
  <si>
    <t>Kho lương thực</t>
  </si>
  <si>
    <t xml:space="preserve">Đất nông nghiệp </t>
  </si>
  <si>
    <t>Xã Vĩnh Gia</t>
  </si>
  <si>
    <t>Ao</t>
  </si>
  <si>
    <t>TSN</t>
  </si>
  <si>
    <t>Ban ấp Vĩnh Lạc cũ</t>
  </si>
  <si>
    <t>Đất cho trạm Vietnammobile thuê</t>
  </si>
  <si>
    <t>Đất líp tràm</t>
  </si>
  <si>
    <t>Xã Núi Tô</t>
  </si>
  <si>
    <t>1063, 412A</t>
  </si>
  <si>
    <t>Xã Lương Phi</t>
  </si>
  <si>
    <t>81, 125</t>
  </si>
  <si>
    <t>Xã Vĩnh Phước</t>
  </si>
  <si>
    <t>Đât nông nghiệp</t>
  </si>
  <si>
    <t>Xã Lê Trì</t>
  </si>
  <si>
    <t>Đã cấp giấy cho dân</t>
  </si>
  <si>
    <t>Tiếp tục khai
 thác</t>
  </si>
  <si>
    <t>Đang trình UBND tỉnh phê duyệt điều chỉnh thiết kế cơ sở của dự án</t>
  </si>
  <si>
    <t>Khi có Quyết định duyệt điều chỉnh thiết kế cơ sở của dự án sẽ hoàn thiện hồ sơ thiết kế bản vẽ thi công, dự toán xd công trình trình Sở NN&amp;PTNN thẩm định và phê duyệt</t>
  </si>
  <si>
    <t>Nhà Bia tưởng niệm</t>
  </si>
  <si>
    <t>Ủy ban nhân dân huyện</t>
  </si>
  <si>
    <t>Công viên văn hóa thị trấn Tri Tôn</t>
  </si>
  <si>
    <t>Số 2723/QĐ-UBND ngày29/5/2018 của UBND huyện</t>
  </si>
  <si>
    <t>Ban QLDAĐTXD và Khu vực PTĐT tỉnh AG</t>
  </si>
  <si>
    <t>- Quyết định số 1576/QĐ-UBND ngày 17/4/2019 của Ủy ban nhân dân huyện về việc phê duyệt báo cáo kinh tế - kỹ thuật xây dựng Công trình: Công viên văn hóa thị trấn Tri Tôn.</t>
  </si>
  <si>
    <t>- Quyết định số 1680/QĐ-UBND ngày 09/7/2019 của Ủy ban nhân dân tỉnh về việc phê duyệt báo cáo kinh tế - kỹ thuật đầu tư xây dựng công trình xây dựng mới, nâng cấp sửa chữa nhà bia tưởng niệm các xã trên địa bàn huyện Tri Tôn.</t>
  </si>
  <si>
    <t>Đường dây 110kV Tịnh Biên - Hà Tiên</t>
  </si>
  <si>
    <t>Lê Trì, Lạc Quới, Vĩnh Gia, Ba Chúc</t>
  </si>
  <si>
    <t xml:space="preserve">- Quyết định số 2236/QĐ-EVN SPC ngày 10/7/2019 của Tổng Công ty Điện lực miền Nam về việc phê duyệt báo cáo nghiên cứu khả thi đầu tư xây dựng công trình Đường dây 110kV Tịnh Biên - Hà Tiên.
- Công văn số 1015/UBND-KTN ngày 15/7/2016 của UBND tỉnh về việc thống nhất hướng tuyến đường dây 110kV Tịnh Biên - Hà Tiên. </t>
  </si>
  <si>
    <t>Nhà máy sản xuất lúa giống Hai Thụ</t>
  </si>
  <si>
    <t>Công ty TNHH Thương mại - Dịch vụ sản xuất lúa giống Hai Thụ</t>
  </si>
  <si>
    <t>Quyết định điều chỉnh chủ trương đầu tư số 2718/QĐ-UBND ngày 12/11/2019 của UBND tỉnh về việc chấp thuận cho Công ty TNHH Thương mại - Dịch vụ sản xuất lúa giống Hai Thụ đầu tư dự án Nhà máy sản xuất lúa giống Hai Thụ.</t>
  </si>
  <si>
    <t>DTL</t>
  </si>
  <si>
    <t>Nghị Quyết  số 30/2017/NQ-HĐND</t>
  </si>
  <si>
    <t xml:space="preserve">Quyết định số 6977A/QĐ-UBND ngày 06/6/2017 của UBND huyện Tri Tôn về việc phê duyệt điều chỉnh báo cáo kinh tế kỹ thuật xây dựng công trình Mở rộng và hoàn thiện hệ thống thủy lợi sau Ô Thum - Tuyến kênh N1;N3. </t>
  </si>
  <si>
    <t xml:space="preserve">Quyết định số 6975A/QĐ-UBND ngày 06/6/2017của UBND huyện Tri Tôn phê duyệt điều chỉnh báo cáo kinh tế kỹ thuật xây dựng công trình Mở rộng và hoàn thiện hệ thống thủy lợi sau hồ Ô Thum - Tuyến kênh N2. </t>
  </si>
  <si>
    <t>Quyết định số 1359/QĐ-UBND ngày 04/5/2017 của UBND tỉnh về việc phê duyệt điều chỉnh báo cáo đề xuất chủ trương đầu tư dự án Cụm công nghệp Lương An Trà.</t>
  </si>
  <si>
    <t>Công văn số 36A/HĐND-TT ngày 31/3/2017 của HĐND tỉnh về việc thống nhất quyết định chủ trương đầu tư dự án Nâng cấp, cải tạo tuyến kênh Vĩnh Tế thuộc hệ thống thủy lợi vùng Tứ giác Long Xuyên thích ứng với biến đổi khí hậu.</t>
  </si>
  <si>
    <t>Nghị Quyết  số 14/2018/NQ-HĐND</t>
  </si>
  <si>
    <t>- Quyết định chủ trương đầu tư số 3237/QĐ-UBND ngày 19/12/2018 của UBND tỉnh về việc chấp thuận cho Công ty TNHH Thương mại dịch vụ Phố Thị 365 đầu tư dự án Cửa hàng xăng dầu Phố Thị .</t>
  </si>
  <si>
    <t>Nghị Quyết  số 02/2019/NQ-HĐND</t>
  </si>
  <si>
    <t>- Dự án đã được HĐND tỉnh thông qua tại Nghị quyết số 14/2018/NQ-HĐND ngày 19/7/2018 với diện tích thu hồi đất và sử dụng đất trồng lúa là 1.466 m2. Nay có điều chỉnh tăng diện tích thu hồi đất và sử dụng đất trồng lúa từ 1.466 m2 lên 12.000 m2 nên đăng ký thông qua lại.
- Quyết định số 6133/QĐ-UBND ngày 08/10/2018 của UBND huyện Tri Tôn về việc phê duyệt điều chính báo cáo kinh tế kỹ thuật công trình Trạm phụ trạm bơm cấp 1 Lê Trì.</t>
  </si>
  <si>
    <t>- Dự án đã được HĐND tỉnh thông qua tại Nghị quyết số 14/2018/NQ-HĐND ngày 19/7/2018 với diện tích thu hồi đất và sử dụng đất trồng lúa là 137 m2. Nay có điều chỉnh tăng diện tích thu hồi đất và sử dụng đất trồng lúa từ 137 m2 lên 1.637 m2 nên đăng ký thông qua lại.
- Quyết định số 6132/QĐ-UBND ngày 08/10/2018 của UBND huyện Tri Tôn về việc phê duyệt điều chính báo cáo kinh tế kỹ thuật công trình Nâng cấp, mở rộng trạm bơm cấp II  - Trạm bơm An Tức.</t>
  </si>
  <si>
    <t>Nghị Quyết  số 30/2018/NQ-HĐND</t>
  </si>
  <si>
    <r>
      <t xml:space="preserve">Quyết định số 1188/QĐ-UBND ngày 19/4/2017 của UBND tỉnh về việc phê duyệt dự án đầu tư xây dựng công trình Trụ sở Cảnh sát phòng cháy chữa cháy và cứu nạn cứu hộ khu vực Phú Tân - Tri Tôn, gồm 02 huyện: Phú Tân và Tri Tôn.
</t>
    </r>
    <r>
      <rPr>
        <i/>
        <sz val="14"/>
        <rFont val="Times New Roman"/>
        <family val="1"/>
      </rPr>
      <t>(Phân kỳ đầu tư thực hiện trong giai đoạn 2018 - 2020)</t>
    </r>
  </si>
  <si>
    <t>Kế hoạch số 620 KH-UBND huyện Tri Tôn ngày 31/10/2016 về việc khai thác đất công trên địa bàn huyện Tri Tôn</t>
  </si>
  <si>
    <t>Cá nhân, tổ chức</t>
  </si>
  <si>
    <t>Tờ trình số 164/TTr-UBND ngày 05/12/2019, về việc khai thác đất công trên địa bàn huện Tri Tôn</t>
  </si>
  <si>
    <t>Tờ trình số 120/TTr-UBND ngày 04/10/2019, về việc khai thác đất công trên địa bàn huyện Tri Tôn</t>
  </si>
  <si>
    <t>51 khu đất</t>
  </si>
  <si>
    <t>3 dự án</t>
  </si>
  <si>
    <t>Nông nghiệp khác</t>
  </si>
  <si>
    <t>Công ty TNHH Thương mại và Dịch vụ Xuất nhập khẩu Hoàng Vĩnh Gia</t>
  </si>
  <si>
    <t>Vĩnh Gia, Vĩnh Phước</t>
  </si>
  <si>
    <t>- Tờ trình số 737A/TTr-UBND ngày 18/11/2019 của Ủy ban nhân dân tỉnh về việc xem xét, quyết định chủ trương chuyển mục đích sử dụng rừng sản xuất sang mục đích khác.</t>
  </si>
  <si>
    <t>'Dự án đã được HĐND tỉnh thông qua danh mục dự án có thu hồi đất và sử dụng đất trồng lúa tại Nghị quyết số 16/2017/NQ-HĐND ngày 14/7/2017 với diện tích thu hồi đất là 4.440 m2, trong đó thu hồi đất trồng lúa là 4.440 m2. Nay do yêu cầu của hộ dân đền bù trọn thửa đất có bổ sung diện tích thu hồi đất là 4.060 m2, trong đó thu hồi đất trồng lúa là 4.060 m2.
- Quyết định số 2235/QĐ-EVN SPC  ngày 10/7/2019 của Tổng Công ty Điện lực miền nam về việc phê duyệt báo cáo nghiên cứu khả thi đầu tư xây dựng Công trình: Đường dây 110kV Tri Tôn - Thoại Sơn, tỉnh An Giang</t>
  </si>
  <si>
    <t>DỰ ÁN NẰM TRONG NGHỊ QUYẾT HĐND TỈNH NHƯNG CHƯA THỰC HIỆN THỦ TỤC ĐẤT ĐAI (TỪ NĂM 2018 ĐẾN NAY)</t>
  </si>
  <si>
    <t>DỰ ÁN THỦ TỤC HÀNH CHÍNH ĐĂNG KÝ MỚI NĂM 2020</t>
  </si>
  <si>
    <t>Quyết định số 5560/QĐ-UBND ngày 05/10/2016 của UBND huyện Tri Tôn phê duyệt báo cáo kinh tế kỹ thuật dự án Mở rộng đường giao thông hai bên cầu Cây Me</t>
  </si>
  <si>
    <t>Quyết định số 2285/QĐ-UBND ngày 28/7/2017 của UBND tỉnh về việc phê duyệt dự án Nâng cấp tuyến đường liên tỉnh nối từ huyện Châu Phú qua khu vực tứ giác Long Xuyên nối với huyện Hòn Đất tỉnh Kiên Giang (ĐT.945).</t>
  </si>
  <si>
    <t xml:space="preserve">Quyết định số 6978A/QĐ-UBND ngày 06/6/2017 của UBND huyện Tri Tôn về việc phê duyệt điều chỉnh báo cáo kinh tế kỹ thuật xây dựng công trình Trạm bơm An Bình - Núi Nước (hạng mục: Trạm bơm, kênh chính). </t>
  </si>
  <si>
    <t>Quyết định số 6979A/QĐ-UBND ngày 06/6/2017 của UBND huyện Tri Tôn về việc phê duyệt điều chỉnh báo cáo kinh tế kỹ thuật xây dựng công trình Trạm bơm An Bình - Núi Nước (hạng mục: Cống lấy nước, kênh dẫn).</t>
  </si>
  <si>
    <t>Quyết định số 6980A/QĐ-UBND ngày 06/6/2017 của UBND huyện Tri Tôn về việc phê duyệt điều chỉnh báo cáo kinh tế kỹ thuật xây dựng công trình Trạm bơm Lê Trì (giai đoạn 2) (đoạn từ cầu máng đến trạm bơm cấp 2).</t>
  </si>
  <si>
    <t>Quyết định số 6976A/QĐ-UBND ngày 06/6/2017 của UBND huyện Tri Tôn về việc phê duyệt điều chỉnh báo cáo kinh tế kỹ thuật xây dựng công trình Mở rộng và hoàn thiện hệ thống thủy lợi sau hồ Ô Tà Sóc.</t>
  </si>
  <si>
    <t>- Quyết định số 6982A/QĐ-UBND ngày 06/6/2017 của UBND huyện Tri Tôn về việc phê duyệt điều chỉnh báo cáo kinh tế - kỹ thuật công trình Nâng cấp trạm bơm cấp 1, kênh chính - Trạm bơm An Bình, Núi Nước. Hạng mục: Kênh chính, cống tiêu, bậc nước.</t>
  </si>
  <si>
    <t>- Công văn số 6056/VPUBND-KTN ngày 21/11/2018 của UBND tỉnh về việc chấp thuận tiếp tục công tác giải phóng mặt bằng cho các đoạn điều chỉnh của dự án Đường tuần tra biên giới tỉnh An Giang (2014-2016).
- Quyết định số376/QĐ-BQP ngày 03/02/2018 của Bộ Quốc phòng về việc phê duyệt điều chính dự án Đường tuần tra biên giới tỉnh An Giang (2014-2016).</t>
  </si>
  <si>
    <t>16 dự án</t>
  </si>
  <si>
    <t>4 dự án</t>
  </si>
  <si>
    <t>20 dự án</t>
  </si>
  <si>
    <t>DỰ ÁN CÓ THU HỒI ĐẤT (CÓ SỬ DỤNG ĐẤT TRỒNG LÚA, ĐẤT RỪNG PHÒNG HỘ, RỪNG ĐẶC DỤNG)</t>
  </si>
  <si>
    <t>DỰ ÁN SỬ DỤNG ĐẤT TRỒNG LÚA, ĐẤT RỪNG PHÒNG HỘ, RỪNG ĐẶC DỤNG (KHÔNG CÓ THU HỒI ĐẤT)</t>
  </si>
  <si>
    <t>1 dự án</t>
  </si>
  <si>
    <t>TỔNG CỘNG (I+II)</t>
  </si>
  <si>
    <t>Tổng cộng: 01 dự án</t>
  </si>
  <si>
    <t>Sản xuất chuối chế biến xuất khẩu, phát triển giống chuối cấy mô CNC</t>
  </si>
  <si>
    <t>Công ty TNHH MTV Chế biến nông sản Vĩnh Phát</t>
  </si>
  <si>
    <t>Trung tâm Văn hóa và học tập cộng đồng xã Tà Đảnh</t>
  </si>
  <si>
    <t>Đã trồng chuối cấy mô trên đát công</t>
  </si>
  <si>
    <t>Đã xây dựng trên đất công</t>
  </si>
  <si>
    <t>Đã trồng chuối cấy mô trên phần đất công</t>
  </si>
  <si>
    <t>Đã xây dựng lò đốt rác</t>
  </si>
  <si>
    <t>Phát triển kinh tế xã hội cho huyện</t>
  </si>
  <si>
    <t>CỘNG = 01 dự án</t>
  </si>
  <si>
    <t>CỘNG (A+B) =10 dự án</t>
  </si>
  <si>
    <t xml:space="preserve">             -  </t>
  </si>
  <si>
    <t xml:space="preserve">-  </t>
  </si>
  <si>
    <t>Phạm Xuân Hiếu</t>
  </si>
  <si>
    <t>Tri 
Tôn</t>
  </si>
  <si>
    <t>Ba
 Chúc</t>
  </si>
  <si>
    <t>Cô 
Tô</t>
  </si>
  <si>
    <t>Lạc 
Quới</t>
  </si>
  <si>
    <t>Lê
 Trì</t>
  </si>
  <si>
    <t>Vĩnh
 Phước</t>
  </si>
  <si>
    <t>Lương
 Phi</t>
  </si>
  <si>
    <t>Châu 
Lăng</t>
  </si>
  <si>
    <t>Tà
 Đảnh</t>
  </si>
  <si>
    <t>Núi 
Tô</t>
  </si>
  <si>
    <t>Vĩnh 
Gia</t>
  </si>
  <si>
    <t>Ô
 Lâm</t>
  </si>
  <si>
    <t>An 
Tức</t>
  </si>
  <si>
    <t>Lương 
An Trà</t>
  </si>
  <si>
    <t>Tân 
Tuyến</t>
  </si>
  <si>
    <t>0,6`</t>
  </si>
  <si>
    <t>Chu chuyển các loại đất trong năm 2020</t>
  </si>
  <si>
    <t>Hiện trạng năm 2019 (ha)</t>
  </si>
  <si>
    <t>Kế hoạch năm 2020</t>
  </si>
  <si>
    <t>(ha)</t>
  </si>
  <si>
    <t>So sánh: Tăng (+); Giảm (-)</t>
  </si>
  <si>
    <t xml:space="preserve">                      -</t>
  </si>
  <si>
    <t>1.10</t>
  </si>
  <si>
    <t>1.11</t>
  </si>
  <si>
    <t>1.12</t>
  </si>
  <si>
    <t>1.13</t>
  </si>
  <si>
    <t>1.14</t>
  </si>
  <si>
    <t>1.15</t>
  </si>
  <si>
    <t>1.16</t>
  </si>
  <si>
    <t>1.17</t>
  </si>
  <si>
    <t>1.18</t>
  </si>
  <si>
    <t>1.19</t>
  </si>
  <si>
    <t>Xã Vĩnh Gia, Vĩnh Phước</t>
  </si>
  <si>
    <t>HNK, RSX, NKH</t>
  </si>
  <si>
    <t>RSX, NKH</t>
  </si>
  <si>
    <t>Khai thác, sử dụng theo quy định</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</si>
</sst>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00;[Red]0.00"/>
    <numFmt numFmtId="179" formatCode="#,##0.0"/>
    <numFmt numFmtId="180" formatCode="0.0"/>
    <numFmt numFmtId="181" formatCode="0.0000"/>
    <numFmt numFmtId="182" formatCode="0;[Red]0"/>
    <numFmt numFmtId="183" formatCode="_(* #,##0_);_(* \(#,##0\);_(* &quot;-&quot;??_);_(@_)"/>
    <numFmt numFmtId="184" formatCode="#,##0_ ;\-#,##0\ "/>
    <numFmt numFmtId="185" formatCode="0.000"/>
    <numFmt numFmtId="186" formatCode="[$-1010000]d/m/yyyy;@"/>
    <numFmt numFmtId="187" formatCode="_(* #,##0.0_);_(* \(#,##0.0\);_(* &quot;-&quot;??_);_(@_)"/>
    <numFmt numFmtId="188" formatCode="mm/yyyy"/>
    <numFmt numFmtId="189" formatCode="[$-409]dddd\,\ mmmm\ dd\,\ yyyy"/>
    <numFmt numFmtId="190" formatCode="[$-42A]dd\ mmmm\ yyyy"/>
    <numFmt numFmtId="191" formatCode="_-* #,##0\ _₫_-;\-* #,##0\ _₫_-;_-* &quot;-&quot;??\ _₫_-;_-@_-"/>
    <numFmt numFmtId="192" formatCode="0_);\(0\)"/>
    <numFmt numFmtId="193" formatCode="#,##0.000"/>
    <numFmt numFmtId="194" formatCode="_(* #,##0.00_);_(* \(#,##0.00\);_(* &quot;-&quot;_);_(@_)"/>
    <numFmt numFmtId="195" formatCode="_-* #,##0.00\ _₫_-;\-* #,##0.00\ _₫_-;_-* &quot;-&quot;?\ _₫_-;_-@_-"/>
    <numFmt numFmtId="196" formatCode="0.0_);\(0.0\)"/>
    <numFmt numFmtId="197" formatCode="&quot;Yes&quot;;&quot;Yes&quot;;&quot;No&quot;"/>
    <numFmt numFmtId="198" formatCode="&quot;True&quot;;&quot;True&quot;;&quot;False&quot;"/>
    <numFmt numFmtId="199" formatCode="&quot;On&quot;;&quot;On&quot;;&quot;Off&quot;"/>
    <numFmt numFmtId="200" formatCode="[$€-2]\ #,##0.00_);[Red]\([$€-2]\ #,##0.00\)"/>
    <numFmt numFmtId="201" formatCode="#,##0;[Red]#,##0"/>
  </numFmts>
  <fonts count="112">
    <font>
      <sz val="10"/>
      <name val="Arial"/>
      <family val="0"/>
    </font>
    <font>
      <sz val="8"/>
      <name val="Arial"/>
      <family val="2"/>
    </font>
    <font>
      <sz val="14"/>
      <name val="Times New Roman"/>
      <family val="1"/>
    </font>
    <font>
      <i/>
      <sz val="18"/>
      <name val="Times New Roman"/>
      <family val="1"/>
    </font>
    <font>
      <sz val="13"/>
      <name val="Times New Roman"/>
      <family val="1"/>
    </font>
    <font>
      <b/>
      <sz val="22"/>
      <name val="Times New Roman"/>
      <family val="1"/>
    </font>
    <font>
      <b/>
      <sz val="13.5"/>
      <name val="Times New Roman"/>
      <family val="1"/>
    </font>
    <font>
      <sz val="13.5"/>
      <name val="Times New Roman"/>
      <family val="1"/>
    </font>
    <font>
      <b/>
      <sz val="14"/>
      <name val="Times New Roman"/>
      <family val="1"/>
    </font>
    <font>
      <i/>
      <sz val="22"/>
      <name val="Times New Roman"/>
      <family val="1"/>
    </font>
    <font>
      <b/>
      <sz val="15"/>
      <name val="Times New Roman"/>
      <family val="1"/>
    </font>
    <font>
      <sz val="12"/>
      <name val="Times New Roman"/>
      <family val="1"/>
    </font>
    <font>
      <b/>
      <sz val="10"/>
      <name val="Times New Roman"/>
      <family val="1"/>
    </font>
    <font>
      <sz val="10"/>
      <name val="Times New Roman"/>
      <family val="1"/>
    </font>
    <font>
      <b/>
      <sz val="12"/>
      <name val="Times New Roman"/>
      <family val="1"/>
    </font>
    <font>
      <b/>
      <sz val="16"/>
      <name val="Times New Roman"/>
      <family val="1"/>
    </font>
    <font>
      <b/>
      <sz val="13"/>
      <name val="Times New Roman"/>
      <family val="1"/>
    </font>
    <font>
      <i/>
      <sz val="12"/>
      <color indexed="12"/>
      <name val="Times New Roman"/>
      <family val="1"/>
    </font>
    <font>
      <b/>
      <sz val="13"/>
      <color indexed="12"/>
      <name val="Times New Roman"/>
      <family val="1"/>
    </font>
    <font>
      <sz val="13"/>
      <color indexed="12"/>
      <name val="Times New Roman"/>
      <family val="1"/>
    </font>
    <font>
      <sz val="12"/>
      <color indexed="12"/>
      <name val="Times New Roman"/>
      <family val="1"/>
    </font>
    <font>
      <b/>
      <sz val="11"/>
      <name val="Times New Roman"/>
      <family val="1"/>
    </font>
    <font>
      <sz val="12"/>
      <name val=".VnTime"/>
      <family val="2"/>
    </font>
    <font>
      <i/>
      <sz val="12"/>
      <name val="Times New Roman"/>
      <family val="1"/>
    </font>
    <font>
      <sz val="8"/>
      <name val="Times New Roman"/>
      <family val="1"/>
    </font>
    <font>
      <i/>
      <sz val="11"/>
      <name val="Times New Roman"/>
      <family val="1"/>
    </font>
    <font>
      <b/>
      <sz val="12"/>
      <color indexed="12"/>
      <name val="Times New Roman"/>
      <family val="1"/>
    </font>
    <font>
      <b/>
      <sz val="13"/>
      <name val="Arial"/>
      <family val="2"/>
    </font>
    <font>
      <sz val="13"/>
      <name val="Arial"/>
      <family val="2"/>
    </font>
    <font>
      <sz val="12"/>
      <name val="Arial"/>
      <family val="2"/>
    </font>
    <font>
      <sz val="14"/>
      <name val="Arial"/>
      <family val="2"/>
    </font>
    <font>
      <i/>
      <sz val="10"/>
      <name val="Times New Roman"/>
      <family val="1"/>
    </font>
    <font>
      <sz val="9"/>
      <name val="Times New Roman"/>
      <family val="1"/>
    </font>
    <font>
      <i/>
      <sz val="8"/>
      <name val="Times New Roman"/>
      <family val="1"/>
    </font>
    <font>
      <sz val="7"/>
      <name val="Times New Roman"/>
      <family val="1"/>
    </font>
    <font>
      <sz val="11"/>
      <name val="Arial"/>
      <family val="2"/>
    </font>
    <font>
      <b/>
      <sz val="18"/>
      <name val="Times New Roman"/>
      <family val="1"/>
    </font>
    <font>
      <b/>
      <sz val="7"/>
      <name val="Times New Roman"/>
      <family val="1"/>
    </font>
    <font>
      <i/>
      <sz val="7"/>
      <name val="Times New Roman"/>
      <family val="1"/>
    </font>
    <font>
      <sz val="15"/>
      <name val="Times New Roman"/>
      <family val="1"/>
    </font>
    <font>
      <i/>
      <sz val="14"/>
      <name val="Times New Roman"/>
      <family val="1"/>
    </font>
    <font>
      <sz val="16"/>
      <name val="Arial"/>
      <family val="2"/>
    </font>
    <font>
      <sz val="16"/>
      <name val="Times New Roman"/>
      <family val="1"/>
    </font>
    <font>
      <i/>
      <vertAlign val="superscript"/>
      <sz val="14"/>
      <name val="Times New Roman"/>
      <family val="1"/>
    </font>
    <font>
      <sz val="1"/>
      <name val="Times New Roman"/>
      <family val="1"/>
    </font>
    <font>
      <sz val="18"/>
      <name val="Times New Roman"/>
      <family val="1"/>
    </font>
    <font>
      <i/>
      <sz val="14"/>
      <color indexed="12"/>
      <name val="Times New Roman"/>
      <family val="1"/>
    </font>
    <font>
      <b/>
      <sz val="14.5"/>
      <name val="Times New Roman"/>
      <family val="1"/>
    </font>
    <font>
      <sz val="14.5"/>
      <name val="Times New Roman"/>
      <family val="1"/>
    </font>
    <font>
      <b/>
      <sz val="14"/>
      <name val="Arial"/>
      <family val="2"/>
    </font>
    <font>
      <b/>
      <sz val="24"/>
      <name val="Times New Roman"/>
      <family val="1"/>
    </font>
    <font>
      <b/>
      <sz val="36"/>
      <name val="Times New Roman"/>
      <family val="1"/>
    </font>
    <font>
      <i/>
      <sz val="16"/>
      <name val="Times New Roman"/>
      <family val="1"/>
    </font>
    <font>
      <i/>
      <sz val="20"/>
      <name val="Times New Roman"/>
      <family val="1"/>
    </font>
    <font>
      <b/>
      <sz val="26"/>
      <name val="Times New Roman"/>
      <family val="1"/>
    </font>
    <font>
      <i/>
      <sz val="13"/>
      <name val="Times New Roman"/>
      <family val="1"/>
    </font>
    <font>
      <b/>
      <sz val="20"/>
      <name val="Times New Roman"/>
      <family val="1"/>
    </font>
    <font>
      <sz val="11"/>
      <name val="Times New Roman"/>
      <family val="1"/>
    </font>
    <font>
      <b/>
      <sz val="30"/>
      <name val="Times New Roman"/>
      <family val="1"/>
    </font>
    <font>
      <sz val="11"/>
      <color indexed="8"/>
      <name val="Calibri"/>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sz val="18"/>
      <color indexed="10"/>
      <name val="Times New Roman"/>
      <family val="1"/>
    </font>
    <font>
      <sz val="16"/>
      <color indexed="10"/>
      <name val="Times New Roman"/>
      <family val="1"/>
    </font>
    <font>
      <sz val="18"/>
      <color indexed="8"/>
      <name val="Times New Roman"/>
      <family val="1"/>
    </font>
    <font>
      <sz val="12"/>
      <color indexed="10"/>
      <name val="Times New Roman"/>
      <family val="1"/>
    </font>
    <font>
      <b/>
      <sz val="12"/>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sz val="12"/>
      <color theme="1"/>
      <name val="Times New Roman"/>
      <family val="1"/>
    </font>
    <font>
      <sz val="18"/>
      <color rgb="FFFF0000"/>
      <name val="Times New Roman"/>
      <family val="1"/>
    </font>
    <font>
      <sz val="16"/>
      <color rgb="FFFF0000"/>
      <name val="Times New Roman"/>
      <family val="1"/>
    </font>
    <font>
      <sz val="18"/>
      <color rgb="FF000000"/>
      <name val="Times New Roman"/>
      <family val="1"/>
    </font>
    <font>
      <sz val="12"/>
      <color rgb="FFFF0000"/>
      <name val="Times New Roman"/>
      <family val="1"/>
    </font>
    <font>
      <b/>
      <sz val="12"/>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style="hair"/>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thin"/>
      <right style="thin"/>
      <top style="thin"/>
      <bottom>
        <color indexed="63"/>
      </bottom>
    </border>
    <border>
      <left style="thin"/>
      <right style="thin"/>
      <top style="dashed"/>
      <bottom style="dashed"/>
    </border>
    <border>
      <left style="medium"/>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59" fillId="0" borderId="0" applyFont="0" applyFill="0" applyBorder="0" applyAlignment="0" applyProtection="0"/>
    <xf numFmtId="171" fontId="8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0" fillId="0" borderId="0">
      <alignment/>
      <protection/>
    </xf>
    <xf numFmtId="0" fontId="86" fillId="0" borderId="0">
      <alignment/>
      <protection/>
    </xf>
    <xf numFmtId="0" fontId="11" fillId="0" borderId="0">
      <alignment/>
      <protection/>
    </xf>
    <xf numFmtId="0" fontId="0" fillId="0" borderId="0">
      <alignment/>
      <protection/>
    </xf>
    <xf numFmtId="0" fontId="22"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1000">
    <xf numFmtId="0" fontId="0" fillId="0" borderId="0" xfId="0" applyAlignment="1">
      <alignment/>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3"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3"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3"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6" fillId="0" borderId="1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11" fillId="0" borderId="0" xfId="0" applyFont="1" applyBorder="1" applyAlignment="1">
      <alignment/>
    </xf>
    <xf numFmtId="2" fontId="11" fillId="0" borderId="0" xfId="0" applyNumberFormat="1" applyFont="1" applyBorder="1" applyAlignment="1">
      <alignment horizontal="center" vertical="center"/>
    </xf>
    <xf numFmtId="0" fontId="11" fillId="0" borderId="0" xfId="0" applyFont="1" applyBorder="1" applyAlignment="1">
      <alignment horizontal="center"/>
    </xf>
    <xf numFmtId="0" fontId="12" fillId="0" borderId="0" xfId="0" applyNumberFormat="1" applyFont="1" applyBorder="1" applyAlignment="1">
      <alignment horizontal="center"/>
    </xf>
    <xf numFmtId="0" fontId="13" fillId="0" borderId="0" xfId="0" applyFont="1" applyBorder="1" applyAlignment="1">
      <alignment/>
    </xf>
    <xf numFmtId="0" fontId="14"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6" fillId="8" borderId="11" xfId="0" applyFont="1" applyFill="1" applyBorder="1" applyAlignment="1">
      <alignment vertical="center" wrapText="1"/>
    </xf>
    <xf numFmtId="0" fontId="16" fillId="8" borderId="11" xfId="0" applyFont="1" applyFill="1" applyBorder="1" applyAlignment="1">
      <alignment horizontal="center" vertical="center" wrapText="1"/>
    </xf>
    <xf numFmtId="0" fontId="16" fillId="8" borderId="11" xfId="0" applyNumberFormat="1" applyFont="1" applyFill="1" applyBorder="1" applyAlignment="1">
      <alignment vertical="center" wrapText="1"/>
    </xf>
    <xf numFmtId="178" fontId="17" fillId="0" borderId="0" xfId="0" applyNumberFormat="1" applyFont="1" applyFill="1" applyBorder="1" applyAlignment="1">
      <alignment/>
    </xf>
    <xf numFmtId="178" fontId="17" fillId="0" borderId="12" xfId="0" applyNumberFormat="1" applyFont="1" applyFill="1" applyBorder="1" applyAlignment="1">
      <alignment/>
    </xf>
    <xf numFmtId="0" fontId="4" fillId="0" borderId="10" xfId="0" applyNumberFormat="1" applyFont="1" applyBorder="1" applyAlignment="1">
      <alignment horizontal="center" vertical="center"/>
    </xf>
    <xf numFmtId="178"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18" fillId="0" borderId="10" xfId="0" applyNumberFormat="1" applyFont="1" applyFill="1" applyBorder="1" applyAlignment="1">
      <alignment horizontal="center"/>
    </xf>
    <xf numFmtId="0" fontId="19" fillId="0" borderId="10" xfId="0" applyFont="1" applyFill="1" applyBorder="1" applyAlignment="1">
      <alignment/>
    </xf>
    <xf numFmtId="0" fontId="20" fillId="0" borderId="0" xfId="0" applyFont="1" applyFill="1" applyBorder="1" applyAlignment="1">
      <alignment/>
    </xf>
    <xf numFmtId="2" fontId="4" fillId="0" borderId="10" xfId="0" applyNumberFormat="1" applyFont="1" applyFill="1" applyBorder="1" applyAlignment="1">
      <alignment horizontal="center" vertical="center" wrapText="1"/>
    </xf>
    <xf numFmtId="0" fontId="18" fillId="0" borderId="10" xfId="0" applyNumberFormat="1" applyFont="1" applyBorder="1" applyAlignment="1">
      <alignment horizontal="center"/>
    </xf>
    <xf numFmtId="0" fontId="19" fillId="0" borderId="10" xfId="0" applyFont="1" applyBorder="1" applyAlignment="1">
      <alignment/>
    </xf>
    <xf numFmtId="0" fontId="20" fillId="0" borderId="0" xfId="0" applyFont="1" applyBorder="1" applyAlignment="1">
      <alignment/>
    </xf>
    <xf numFmtId="0" fontId="4" fillId="33"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3" fillId="0" borderId="0" xfId="0" applyFont="1" applyFill="1" applyAlignment="1">
      <alignment horizontal="center"/>
    </xf>
    <xf numFmtId="0" fontId="13" fillId="0" borderId="0" xfId="0" applyFont="1" applyAlignment="1">
      <alignment/>
    </xf>
    <xf numFmtId="2" fontId="13" fillId="0" borderId="0" xfId="0" applyNumberFormat="1" applyFont="1" applyAlignment="1">
      <alignment horizontal="center" vertical="center"/>
    </xf>
    <xf numFmtId="0" fontId="13" fillId="0" borderId="0" xfId="0" applyFont="1" applyAlignment="1">
      <alignment horizontal="center"/>
    </xf>
    <xf numFmtId="0" fontId="21"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16" fillId="34"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11" fillId="33"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2" fillId="33" borderId="0" xfId="0" applyFont="1" applyFill="1" applyBorder="1" applyAlignment="1">
      <alignment horizontal="center" vertical="center" wrapText="1"/>
    </xf>
    <xf numFmtId="0" fontId="14" fillId="34" borderId="10" xfId="0" applyFont="1" applyFill="1" applyBorder="1" applyAlignment="1">
      <alignment horizontal="center" vertical="center" wrapText="1"/>
    </xf>
    <xf numFmtId="192" fontId="23" fillId="0" borderId="10" xfId="0" applyNumberFormat="1" applyFont="1" applyBorder="1" applyAlignment="1">
      <alignment horizontal="center" vertical="center" wrapText="1"/>
    </xf>
    <xf numFmtId="0" fontId="13" fillId="33" borderId="0" xfId="0" applyFont="1" applyFill="1" applyBorder="1" applyAlignment="1">
      <alignment horizontal="justify" vertical="center" wrapText="1"/>
    </xf>
    <xf numFmtId="4" fontId="13" fillId="33" borderId="0" xfId="0" applyNumberFormat="1" applyFont="1" applyFill="1" applyBorder="1" applyAlignment="1">
      <alignment horizontal="justify" vertical="center" wrapText="1"/>
    </xf>
    <xf numFmtId="0" fontId="11" fillId="0" borderId="10" xfId="0" applyFont="1" applyFill="1" applyBorder="1" applyAlignment="1">
      <alignment vertical="center" wrapText="1"/>
    </xf>
    <xf numFmtId="4" fontId="11" fillId="0" borderId="10" xfId="0" applyNumberFormat="1" applyFont="1" applyFill="1" applyBorder="1" applyAlignment="1">
      <alignment horizontal="right" vertical="center" wrapText="1"/>
    </xf>
    <xf numFmtId="4" fontId="14" fillId="0" borderId="10" xfId="0" applyNumberFormat="1" applyFont="1" applyFill="1" applyBorder="1" applyAlignment="1">
      <alignment horizontal="right" vertical="center" wrapText="1"/>
    </xf>
    <xf numFmtId="4" fontId="13" fillId="0" borderId="0" xfId="0" applyNumberFormat="1" applyFont="1" applyFill="1" applyBorder="1" applyAlignment="1">
      <alignment horizontal="justify" vertical="center" wrapText="1"/>
    </xf>
    <xf numFmtId="0" fontId="16" fillId="0" borderId="0" xfId="0" applyFont="1" applyBorder="1" applyAlignment="1">
      <alignment horizontal="left" vertical="center"/>
    </xf>
    <xf numFmtId="0" fontId="14" fillId="35" borderId="10"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178" fontId="11" fillId="0" borderId="10" xfId="0" applyNumberFormat="1" applyFont="1" applyFill="1" applyBorder="1" applyAlignment="1">
      <alignment horizontal="left" vertical="center" wrapText="1"/>
    </xf>
    <xf numFmtId="178"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0" fontId="20" fillId="0" borderId="10" xfId="0" applyFont="1" applyFill="1" applyBorder="1" applyAlignment="1">
      <alignment/>
    </xf>
    <xf numFmtId="0" fontId="11" fillId="0" borderId="10" xfId="0" applyFont="1" applyBorder="1" applyAlignment="1">
      <alignment horizontal="center" vertical="center"/>
    </xf>
    <xf numFmtId="0" fontId="0" fillId="0" borderId="10" xfId="0" applyBorder="1" applyAlignment="1">
      <alignment/>
    </xf>
    <xf numFmtId="2" fontId="11" fillId="0" borderId="10" xfId="0" applyNumberFormat="1" applyFont="1" applyFill="1" applyBorder="1" applyAlignment="1">
      <alignment horizontal="center" vertical="center" wrapText="1"/>
    </xf>
    <xf numFmtId="0" fontId="20" fillId="0" borderId="10" xfId="0" applyFont="1" applyBorder="1" applyAlignment="1">
      <alignment/>
    </xf>
    <xf numFmtId="0" fontId="11"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178" fontId="14" fillId="0"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xf>
    <xf numFmtId="0" fontId="11" fillId="35" borderId="10" xfId="0" applyFont="1" applyFill="1" applyBorder="1" applyAlignment="1">
      <alignment horizontal="center" vertical="center"/>
    </xf>
    <xf numFmtId="2" fontId="11" fillId="0" borderId="10" xfId="0" applyNumberFormat="1" applyFont="1" applyBorder="1" applyAlignment="1">
      <alignment horizontal="center" vertical="center"/>
    </xf>
    <xf numFmtId="0" fontId="8"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0" fillId="0" borderId="10" xfId="0" applyFont="1" applyFill="1" applyBorder="1" applyAlignment="1">
      <alignment vertical="center"/>
    </xf>
    <xf numFmtId="0" fontId="26" fillId="0" borderId="10" xfId="0" applyNumberFormat="1" applyFont="1" applyBorder="1" applyAlignment="1">
      <alignment horizontal="center" vertical="center"/>
    </xf>
    <xf numFmtId="0" fontId="20" fillId="0" borderId="10" xfId="0" applyFont="1" applyBorder="1" applyAlignment="1">
      <alignment vertical="center"/>
    </xf>
    <xf numFmtId="0" fontId="14" fillId="0" borderId="10" xfId="0" applyFont="1" applyFill="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vertical="center"/>
    </xf>
    <xf numFmtId="2" fontId="14" fillId="0" borderId="10" xfId="0" applyNumberFormat="1" applyFont="1" applyBorder="1" applyAlignment="1">
      <alignment horizontal="center" vertical="center"/>
    </xf>
    <xf numFmtId="0" fontId="14" fillId="0" borderId="10" xfId="0" applyFont="1" applyBorder="1" applyAlignment="1">
      <alignment/>
    </xf>
    <xf numFmtId="0" fontId="27" fillId="0" borderId="0" xfId="0" applyFont="1" applyAlignment="1">
      <alignment/>
    </xf>
    <xf numFmtId="0" fontId="14" fillId="8" borderId="10" xfId="0" applyFont="1" applyFill="1" applyBorder="1" applyAlignment="1">
      <alignment horizontal="center" vertical="center"/>
    </xf>
    <xf numFmtId="0" fontId="14" fillId="8" borderId="10" xfId="0" applyFont="1" applyFill="1" applyBorder="1" applyAlignment="1">
      <alignment vertical="center"/>
    </xf>
    <xf numFmtId="2" fontId="14" fillId="8" borderId="10" xfId="0" applyNumberFormat="1" applyFont="1" applyFill="1" applyBorder="1" applyAlignment="1">
      <alignment horizontal="center" vertical="center"/>
    </xf>
    <xf numFmtId="0" fontId="14" fillId="8" borderId="10" xfId="0" applyFont="1" applyFill="1" applyBorder="1" applyAlignment="1">
      <alignment/>
    </xf>
    <xf numFmtId="0" fontId="0" fillId="0" borderId="0" xfId="0" applyFill="1" applyAlignment="1">
      <alignment/>
    </xf>
    <xf numFmtId="0" fontId="11" fillId="0" borderId="10" xfId="0" applyFont="1" applyBorder="1" applyAlignment="1">
      <alignment horizontal="left" vertical="center"/>
    </xf>
    <xf numFmtId="0" fontId="14" fillId="33" borderId="0" xfId="0" applyFont="1" applyFill="1" applyBorder="1" applyAlignment="1">
      <alignment vertical="center" wrapText="1"/>
    </xf>
    <xf numFmtId="0" fontId="29" fillId="0" borderId="0" xfId="0" applyFont="1" applyAlignment="1">
      <alignment vertical="center" wrapText="1"/>
    </xf>
    <xf numFmtId="4" fontId="0" fillId="0" borderId="0" xfId="0" applyNumberFormat="1" applyFont="1" applyFill="1" applyAlignment="1">
      <alignment vertical="center" wrapText="1"/>
    </xf>
    <xf numFmtId="192" fontId="23" fillId="0" borderId="10" xfId="0" applyNumberFormat="1" applyFont="1" applyFill="1" applyBorder="1" applyAlignment="1">
      <alignment horizontal="center" vertical="center" wrapText="1"/>
    </xf>
    <xf numFmtId="0" fontId="24" fillId="33" borderId="0" xfId="0" applyFont="1" applyFill="1" applyBorder="1" applyAlignment="1">
      <alignment horizontal="justify" vertical="center" wrapText="1"/>
    </xf>
    <xf numFmtId="0" fontId="14" fillId="0" borderId="10" xfId="0" applyFont="1" applyFill="1" applyBorder="1" applyAlignment="1">
      <alignment horizontal="left" vertical="center" wrapText="1"/>
    </xf>
    <xf numFmtId="2" fontId="14" fillId="0" borderId="10" xfId="0" applyNumberFormat="1" applyFont="1" applyFill="1" applyBorder="1" applyAlignment="1">
      <alignment horizontal="justify" vertical="center" wrapText="1"/>
    </xf>
    <xf numFmtId="2" fontId="14" fillId="0" borderId="10" xfId="0" applyNumberFormat="1" applyFont="1" applyFill="1" applyBorder="1" applyAlignment="1">
      <alignment horizontal="center" vertical="center" wrapText="1"/>
    </xf>
    <xf numFmtId="43" fontId="14" fillId="0" borderId="10" xfId="0" applyNumberFormat="1" applyFont="1" applyFill="1" applyBorder="1" applyAlignment="1">
      <alignment horizontal="right" vertical="center" wrapText="1"/>
    </xf>
    <xf numFmtId="4" fontId="12"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11" fillId="0" borderId="10" xfId="0" applyFont="1" applyFill="1" applyBorder="1" applyAlignment="1">
      <alignment horizontal="left" vertical="center" wrapText="1"/>
    </xf>
    <xf numFmtId="2" fontId="11" fillId="0" borderId="10" xfId="0" applyNumberFormat="1" applyFont="1" applyFill="1" applyBorder="1" applyAlignment="1">
      <alignment horizontal="justify" vertical="center" wrapText="1"/>
    </xf>
    <xf numFmtId="43" fontId="11" fillId="0" borderId="10" xfId="0" applyNumberFormat="1" applyFont="1" applyBorder="1" applyAlignment="1">
      <alignment horizontal="right" vertical="center" wrapText="1"/>
    </xf>
    <xf numFmtId="43" fontId="11" fillId="0" borderId="10" xfId="0" applyNumberFormat="1" applyFont="1" applyFill="1" applyBorder="1" applyAlignment="1">
      <alignment horizontal="right" vertical="center" wrapText="1"/>
    </xf>
    <xf numFmtId="43" fontId="13" fillId="0" borderId="0" xfId="0" applyNumberFormat="1" applyFont="1" applyFill="1" applyBorder="1" applyAlignment="1">
      <alignment horizontal="justify" vertical="center" wrapText="1"/>
    </xf>
    <xf numFmtId="2" fontId="23" fillId="0" borderId="10" xfId="0" applyNumberFormat="1" applyFont="1" applyFill="1" applyBorder="1" applyAlignment="1">
      <alignment horizontal="justify" vertical="center" wrapText="1"/>
    </xf>
    <xf numFmtId="0" fontId="11" fillId="0" borderId="10" xfId="0" applyFont="1" applyFill="1" applyBorder="1" applyAlignment="1">
      <alignment horizontal="justify" vertical="center" wrapText="1"/>
    </xf>
    <xf numFmtId="193" fontId="13" fillId="0" borderId="0" xfId="0" applyNumberFormat="1"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3" fillId="0" borderId="0" xfId="66" applyFont="1" applyFill="1" applyAlignment="1">
      <alignment vertical="center"/>
      <protection/>
    </xf>
    <xf numFmtId="0" fontId="11" fillId="0" borderId="0" xfId="66" applyFont="1" applyFill="1" applyAlignment="1">
      <alignment vertical="center"/>
      <protection/>
    </xf>
    <xf numFmtId="0" fontId="14" fillId="0" borderId="0" xfId="66" applyFont="1" applyFill="1" applyBorder="1" applyAlignment="1">
      <alignment horizontal="center" vertical="center" wrapText="1"/>
      <protection/>
    </xf>
    <xf numFmtId="43" fontId="12" fillId="0" borderId="0" xfId="0" applyNumberFormat="1" applyFont="1" applyBorder="1" applyAlignment="1">
      <alignment horizontal="right" vertical="center" wrapText="1"/>
    </xf>
    <xf numFmtId="0" fontId="13" fillId="0" borderId="0" xfId="66" applyFont="1" applyFill="1" applyAlignment="1">
      <alignment horizontal="left" vertical="center"/>
      <protection/>
    </xf>
    <xf numFmtId="4" fontId="14" fillId="0" borderId="10"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0" fontId="13" fillId="0" borderId="0" xfId="0" applyFont="1" applyFill="1" applyBorder="1" applyAlignment="1">
      <alignment horizontal="left" vertical="center" wrapText="1"/>
    </xf>
    <xf numFmtId="2" fontId="13" fillId="0" borderId="0" xfId="0" applyNumberFormat="1" applyFont="1" applyFill="1" applyBorder="1" applyAlignment="1">
      <alignment horizontal="justify" vertical="center" wrapText="1"/>
    </xf>
    <xf numFmtId="0" fontId="13" fillId="0" borderId="0" xfId="0" applyFont="1" applyFill="1" applyBorder="1" applyAlignment="1">
      <alignment horizontal="center" vertical="center" wrapText="1"/>
    </xf>
    <xf numFmtId="4" fontId="13" fillId="0" borderId="0" xfId="0" applyNumberFormat="1" applyFont="1" applyBorder="1" applyAlignment="1">
      <alignment horizontal="right" vertical="center" wrapText="1"/>
    </xf>
    <xf numFmtId="43" fontId="12" fillId="0" borderId="0" xfId="0" applyNumberFormat="1" applyFont="1" applyFill="1" applyBorder="1" applyAlignment="1">
      <alignment horizontal="right" vertical="center" wrapText="1"/>
    </xf>
    <xf numFmtId="4" fontId="13" fillId="33" borderId="0" xfId="0" applyNumberFormat="1" applyFont="1" applyFill="1" applyBorder="1" applyAlignment="1">
      <alignment horizontal="right" vertical="center" wrapText="1"/>
    </xf>
    <xf numFmtId="0" fontId="33" fillId="33" borderId="0" xfId="0" applyFont="1" applyFill="1" applyBorder="1" applyAlignment="1">
      <alignment horizontal="justify" vertical="center" wrapText="1"/>
    </xf>
    <xf numFmtId="0" fontId="13" fillId="0" borderId="0" xfId="0" applyFont="1" applyFill="1" applyAlignment="1">
      <alignment wrapText="1"/>
    </xf>
    <xf numFmtId="0" fontId="14" fillId="0" borderId="0" xfId="0" applyFont="1" applyFill="1" applyAlignment="1">
      <alignment horizontal="left" vertical="center" wrapText="1"/>
    </xf>
    <xf numFmtId="0" fontId="14" fillId="34" borderId="10" xfId="0" applyFont="1" applyFill="1" applyBorder="1" applyAlignment="1">
      <alignment horizontal="center" vertical="center"/>
    </xf>
    <xf numFmtId="0" fontId="14" fillId="34" borderId="10" xfId="0" applyFont="1" applyFill="1" applyBorder="1" applyAlignment="1">
      <alignment horizontal="center" vertical="center" wrapText="1"/>
    </xf>
    <xf numFmtId="192" fontId="11" fillId="0" borderId="11" xfId="0" applyNumberFormat="1" applyFont="1" applyBorder="1" applyAlignment="1">
      <alignment horizontal="center" vertical="center" wrapText="1"/>
    </xf>
    <xf numFmtId="192" fontId="14" fillId="0" borderId="11" xfId="0" applyNumberFormat="1" applyFont="1" applyBorder="1" applyAlignment="1">
      <alignment horizontal="center" vertical="center" wrapText="1"/>
    </xf>
    <xf numFmtId="2" fontId="14" fillId="34"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0" xfId="66" applyFont="1" applyFill="1" applyBorder="1" applyAlignment="1">
      <alignment horizontal="center" vertical="center" wrapText="1"/>
      <protection/>
    </xf>
    <xf numFmtId="0" fontId="16" fillId="0" borderId="0" xfId="0" applyFont="1" applyFill="1" applyAlignment="1">
      <alignment horizontal="left" vertical="center" wrapText="1"/>
    </xf>
    <xf numFmtId="43"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3" fontId="6" fillId="36" borderId="10" xfId="0" applyNumberFormat="1"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178" fontId="11" fillId="0" borderId="10" xfId="0" applyNumberFormat="1" applyFont="1" applyFill="1" applyBorder="1" applyAlignment="1">
      <alignment horizontal="justify" vertical="center" wrapText="1"/>
    </xf>
    <xf numFmtId="0" fontId="4" fillId="0" borderId="0" xfId="0" applyFont="1" applyBorder="1" applyAlignment="1">
      <alignment vertical="center"/>
    </xf>
    <xf numFmtId="0" fontId="11" fillId="0" borderId="10" xfId="0" applyFont="1" applyBorder="1" applyAlignment="1">
      <alignment vertical="center"/>
    </xf>
    <xf numFmtId="0" fontId="13" fillId="0" borderId="10" xfId="0" applyFont="1" applyBorder="1" applyAlignment="1">
      <alignment vertical="center"/>
    </xf>
    <xf numFmtId="0" fontId="11" fillId="35" borderId="10" xfId="0" applyFont="1" applyFill="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horizontal="justify" vertical="center" wrapText="1"/>
    </xf>
    <xf numFmtId="4" fontId="14" fillId="0" borderId="10" xfId="0" applyNumberFormat="1" applyFont="1" applyFill="1" applyBorder="1" applyAlignment="1">
      <alignment horizontal="right" vertical="center"/>
    </xf>
    <xf numFmtId="4" fontId="14" fillId="0" borderId="10" xfId="0" applyNumberFormat="1" applyFont="1" applyBorder="1" applyAlignment="1">
      <alignment horizontal="right" vertical="center"/>
    </xf>
    <xf numFmtId="0" fontId="11" fillId="0" borderId="10" xfId="0" applyFont="1" applyBorder="1" applyAlignment="1">
      <alignment horizontal="right" vertical="center"/>
    </xf>
    <xf numFmtId="4"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1" fillId="0" borderId="10" xfId="0" applyNumberFormat="1" applyFont="1" applyBorder="1" applyAlignment="1">
      <alignment horizontal="right" vertical="center"/>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xf>
    <xf numFmtId="0" fontId="13" fillId="0" borderId="10" xfId="0" applyFont="1" applyBorder="1" applyAlignment="1">
      <alignment horizontal="center" vertical="center"/>
    </xf>
    <xf numFmtId="3" fontId="13" fillId="0" borderId="10" xfId="0" applyNumberFormat="1" applyFont="1" applyBorder="1" applyAlignment="1">
      <alignment horizontal="right" vertical="center"/>
    </xf>
    <xf numFmtId="0" fontId="13" fillId="0" borderId="0" xfId="0" applyFont="1" applyAlignment="1">
      <alignment vertical="center"/>
    </xf>
    <xf numFmtId="0" fontId="13" fillId="0" borderId="10" xfId="0" applyFont="1" applyBorder="1" applyAlignment="1">
      <alignment horizontal="right" vertical="center"/>
    </xf>
    <xf numFmtId="0" fontId="11" fillId="0" borderId="0" xfId="0" applyFont="1" applyAlignment="1">
      <alignment vertical="center"/>
    </xf>
    <xf numFmtId="0" fontId="16" fillId="8"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6" fillId="8" borderId="10" xfId="0" applyFont="1" applyFill="1" applyBorder="1" applyAlignment="1">
      <alignment vertical="center" wrapText="1"/>
    </xf>
    <xf numFmtId="0" fontId="16" fillId="8" borderId="10" xfId="0" applyNumberFormat="1" applyFont="1" applyFill="1" applyBorder="1" applyAlignment="1">
      <alignment vertical="center" wrapText="1"/>
    </xf>
    <xf numFmtId="0" fontId="16" fillId="8" borderId="10" xfId="0" applyNumberFormat="1"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27" fillId="0" borderId="10" xfId="0" applyFont="1" applyBorder="1" applyAlignment="1">
      <alignment/>
    </xf>
    <xf numFmtId="0" fontId="14" fillId="36" borderId="10" xfId="0" applyFont="1" applyFill="1" applyBorder="1" applyAlignment="1">
      <alignment horizontal="center" vertical="center"/>
    </xf>
    <xf numFmtId="0" fontId="14" fillId="36" borderId="13" xfId="0" applyFont="1" applyFill="1" applyBorder="1" applyAlignment="1">
      <alignment vertical="center"/>
    </xf>
    <xf numFmtId="0" fontId="14" fillId="36" borderId="14" xfId="0" applyFont="1" applyFill="1" applyBorder="1" applyAlignment="1">
      <alignment horizontal="left" vertical="center"/>
    </xf>
    <xf numFmtId="0" fontId="14" fillId="36" borderId="15" xfId="0" applyFont="1" applyFill="1" applyBorder="1" applyAlignment="1">
      <alignment horizontal="left" vertical="center"/>
    </xf>
    <xf numFmtId="0" fontId="14" fillId="36" borderId="10" xfId="0" applyFont="1" applyFill="1" applyBorder="1" applyAlignment="1">
      <alignment vertical="center"/>
    </xf>
    <xf numFmtId="0" fontId="14" fillId="36" borderId="10" xfId="0" applyFont="1" applyFill="1" applyBorder="1" applyAlignment="1">
      <alignment/>
    </xf>
    <xf numFmtId="0" fontId="0" fillId="36" borderId="10" xfId="0" applyFill="1" applyBorder="1" applyAlignment="1">
      <alignment/>
    </xf>
    <xf numFmtId="0" fontId="4" fillId="0" borderId="0" xfId="0" applyFont="1" applyBorder="1" applyAlignment="1">
      <alignment horizontal="justify" vertical="center"/>
    </xf>
    <xf numFmtId="2"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16" fillId="0" borderId="0" xfId="0" applyNumberFormat="1" applyFont="1" applyBorder="1" applyAlignment="1">
      <alignment horizontal="right" vertical="center"/>
    </xf>
    <xf numFmtId="0" fontId="16" fillId="0" borderId="0" xfId="0" applyFont="1" applyBorder="1" applyAlignment="1">
      <alignment horizontal="justify" vertical="center"/>
    </xf>
    <xf numFmtId="0" fontId="15" fillId="0" borderId="0" xfId="0" applyFont="1" applyBorder="1" applyAlignment="1">
      <alignment horizontal="justify" vertical="center" wrapText="1"/>
    </xf>
    <xf numFmtId="0" fontId="15" fillId="0" borderId="0" xfId="0" applyFont="1" applyBorder="1" applyAlignment="1">
      <alignment horizontal="right" vertical="center" wrapText="1"/>
    </xf>
    <xf numFmtId="0" fontId="13" fillId="0" borderId="0" xfId="0" applyFont="1" applyAlignment="1">
      <alignment horizontal="justify" vertical="center"/>
    </xf>
    <xf numFmtId="0" fontId="13" fillId="0" borderId="0" xfId="0" applyFont="1" applyAlignment="1">
      <alignment horizontal="right" vertical="center"/>
    </xf>
    <xf numFmtId="0" fontId="11" fillId="0" borderId="10" xfId="0" applyFont="1" applyBorder="1" applyAlignment="1">
      <alignment horizontal="center" vertical="center" wrapText="1"/>
    </xf>
    <xf numFmtId="3" fontId="11" fillId="0" borderId="10" xfId="0" applyNumberFormat="1" applyFont="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horizontal="justify" vertical="center"/>
    </xf>
    <xf numFmtId="2" fontId="11" fillId="0" borderId="10" xfId="0" applyNumberFormat="1" applyFont="1" applyBorder="1" applyAlignment="1">
      <alignment horizontal="right" vertical="center"/>
    </xf>
    <xf numFmtId="0" fontId="14" fillId="0" borderId="10" xfId="0" applyNumberFormat="1" applyFont="1" applyBorder="1" applyAlignment="1">
      <alignment horizontal="right" vertical="center"/>
    </xf>
    <xf numFmtId="0" fontId="11" fillId="33" borderId="10" xfId="0" applyFont="1" applyFill="1" applyBorder="1" applyAlignment="1">
      <alignment horizontal="justify" vertical="center" wrapText="1"/>
    </xf>
    <xf numFmtId="4" fontId="13" fillId="0" borderId="0" xfId="0" applyNumberFormat="1" applyFont="1" applyAlignment="1">
      <alignment horizontal="right" vertical="center"/>
    </xf>
    <xf numFmtId="0" fontId="11"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37" fillId="0" borderId="0" xfId="0" applyFont="1" applyFill="1" applyAlignment="1">
      <alignment wrapText="1"/>
    </xf>
    <xf numFmtId="0" fontId="37" fillId="0" borderId="0" xfId="0" applyFont="1" applyFill="1" applyAlignment="1">
      <alignment horizontal="center" vertical="center" wrapText="1"/>
    </xf>
    <xf numFmtId="43" fontId="34" fillId="0" borderId="0" xfId="0" applyNumberFormat="1" applyFont="1" applyFill="1" applyAlignment="1">
      <alignment wrapText="1"/>
    </xf>
    <xf numFmtId="0" fontId="34" fillId="0" borderId="0" xfId="0" applyFont="1" applyFill="1" applyAlignment="1">
      <alignment wrapText="1"/>
    </xf>
    <xf numFmtId="0" fontId="38" fillId="0" borderId="0" xfId="0" applyFont="1" applyFill="1" applyAlignment="1">
      <alignment wrapText="1"/>
    </xf>
    <xf numFmtId="0" fontId="13" fillId="0" borderId="0" xfId="66" applyFont="1" applyFill="1" applyAlignment="1">
      <alignment vertical="center" wrapText="1"/>
      <protection/>
    </xf>
    <xf numFmtId="0" fontId="13" fillId="0" borderId="0" xfId="66" applyFont="1" applyFill="1" applyBorder="1" applyAlignment="1">
      <alignment vertical="center" wrapText="1"/>
      <protection/>
    </xf>
    <xf numFmtId="0" fontId="11" fillId="0" borderId="0" xfId="66" applyFont="1" applyFill="1" applyBorder="1" applyAlignment="1">
      <alignment vertical="center" wrapText="1"/>
      <protection/>
    </xf>
    <xf numFmtId="0" fontId="11" fillId="0" borderId="0" xfId="66" applyFont="1" applyFill="1" applyAlignment="1">
      <alignment vertical="center" wrapText="1"/>
      <protection/>
    </xf>
    <xf numFmtId="0" fontId="13" fillId="0" borderId="0" xfId="66" applyFont="1" applyFill="1" applyAlignment="1">
      <alignment horizontal="left" vertical="center" wrapText="1"/>
      <protection/>
    </xf>
    <xf numFmtId="0" fontId="13" fillId="0" borderId="0" xfId="66" applyFont="1" applyFill="1" applyAlignment="1">
      <alignment horizontal="justify" vertical="center" wrapText="1"/>
      <protection/>
    </xf>
    <xf numFmtId="4" fontId="11" fillId="0" borderId="0" xfId="0" applyNumberFormat="1" applyFont="1" applyFill="1" applyAlignment="1">
      <alignment horizontal="center" wrapText="1"/>
    </xf>
    <xf numFmtId="0" fontId="11"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horizontal="justify" vertical="center" wrapText="1"/>
    </xf>
    <xf numFmtId="4" fontId="23" fillId="0" borderId="10" xfId="0" applyNumberFormat="1" applyFont="1" applyFill="1" applyBorder="1" applyAlignment="1">
      <alignment horizontal="right" vertical="center" wrapText="1"/>
    </xf>
    <xf numFmtId="0" fontId="23" fillId="0" borderId="10" xfId="0" applyFont="1" applyFill="1" applyBorder="1" applyAlignment="1">
      <alignment horizontal="left" vertical="center" wrapText="1"/>
    </xf>
    <xf numFmtId="192" fontId="40"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2" fontId="8" fillId="0" borderId="10" xfId="0" applyNumberFormat="1" applyFont="1" applyFill="1" applyBorder="1" applyAlignment="1">
      <alignment horizontal="justify" vertical="center" wrapText="1"/>
    </xf>
    <xf numFmtId="2" fontId="8" fillId="0" borderId="10" xfId="0" applyNumberFormat="1" applyFont="1" applyFill="1" applyBorder="1" applyAlignment="1">
      <alignment horizontal="center" vertical="center" wrapText="1"/>
    </xf>
    <xf numFmtId="4" fontId="8" fillId="0" borderId="10" xfId="0" applyNumberFormat="1" applyFont="1" applyBorder="1" applyAlignment="1">
      <alignment horizontal="right" vertical="center" wrapText="1"/>
    </xf>
    <xf numFmtId="43" fontId="8" fillId="0" borderId="10" xfId="0" applyNumberFormat="1" applyFont="1" applyBorder="1" applyAlignment="1">
      <alignment horizontal="right" vertical="center" wrapText="1"/>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justify" vertical="center" wrapText="1"/>
    </xf>
    <xf numFmtId="2"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right" vertical="center" wrapText="1"/>
    </xf>
    <xf numFmtId="43" fontId="2" fillId="0" borderId="10" xfId="0" applyNumberFormat="1" applyFont="1" applyBorder="1" applyAlignment="1">
      <alignment horizontal="right" vertical="center" wrapText="1"/>
    </xf>
    <xf numFmtId="43" fontId="2" fillId="0" borderId="10" xfId="0" applyNumberFormat="1" applyFont="1" applyFill="1" applyBorder="1" applyAlignment="1">
      <alignment horizontal="right" vertical="center" wrapText="1"/>
    </xf>
    <xf numFmtId="2" fontId="40"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16" xfId="0" applyFont="1" applyFill="1" applyBorder="1" applyAlignment="1">
      <alignment horizontal="justify" vertical="center" wrapText="1"/>
    </xf>
    <xf numFmtId="43" fontId="8" fillId="0" borderId="16" xfId="0" applyNumberFormat="1" applyFont="1" applyBorder="1" applyAlignment="1">
      <alignment horizontal="right" vertical="center" wrapText="1"/>
    </xf>
    <xf numFmtId="4" fontId="2" fillId="33" borderId="0" xfId="0" applyNumberFormat="1" applyFont="1" applyFill="1" applyBorder="1" applyAlignment="1">
      <alignment horizontal="right" vertical="center" wrapText="1"/>
    </xf>
    <xf numFmtId="43" fontId="2" fillId="0" borderId="0" xfId="0" applyNumberFormat="1" applyFont="1" applyFill="1" applyAlignment="1">
      <alignment wrapText="1"/>
    </xf>
    <xf numFmtId="0" fontId="2" fillId="0" borderId="17" xfId="0" applyFont="1" applyFill="1" applyBorder="1" applyAlignment="1">
      <alignment horizontal="left" vertical="center" wrapText="1"/>
    </xf>
    <xf numFmtId="2" fontId="2" fillId="0" borderId="17" xfId="0" applyNumberFormat="1" applyFont="1" applyFill="1" applyBorder="1" applyAlignment="1">
      <alignment horizontal="left" vertical="center" wrapText="1"/>
    </xf>
    <xf numFmtId="2"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0" xfId="0" applyNumberFormat="1" applyFont="1" applyFill="1" applyAlignment="1">
      <alignment wrapText="1"/>
    </xf>
    <xf numFmtId="0" fontId="2" fillId="0" borderId="0" xfId="0" applyFont="1" applyFill="1" applyAlignment="1">
      <alignment wrapText="1"/>
    </xf>
    <xf numFmtId="0" fontId="43" fillId="0" borderId="0" xfId="0" applyFont="1" applyFill="1" applyAlignment="1">
      <alignment wrapText="1"/>
    </xf>
    <xf numFmtId="0" fontId="8" fillId="0" borderId="0" xfId="0" applyFont="1" applyFill="1" applyAlignment="1" applyProtection="1">
      <alignment horizontal="center" wrapText="1"/>
      <protection hidden="1"/>
    </xf>
    <xf numFmtId="0" fontId="40" fillId="0" borderId="0" xfId="0" applyFont="1" applyFill="1" applyAlignment="1">
      <alignment wrapText="1"/>
    </xf>
    <xf numFmtId="43" fontId="44" fillId="0" borderId="0" xfId="0" applyNumberFormat="1" applyFont="1" applyFill="1" applyAlignment="1">
      <alignment wrapText="1"/>
    </xf>
    <xf numFmtId="196" fontId="11" fillId="0" borderId="11" xfId="0" applyNumberFormat="1" applyFont="1" applyBorder="1" applyAlignment="1">
      <alignment horizontal="center" vertical="center" wrapText="1"/>
    </xf>
    <xf numFmtId="0" fontId="2" fillId="37" borderId="10" xfId="0" applyFont="1" applyFill="1" applyBorder="1" applyAlignment="1">
      <alignment horizontal="left" vertical="center" wrapText="1"/>
    </xf>
    <xf numFmtId="2" fontId="2" fillId="37" borderId="10" xfId="0" applyNumberFormat="1" applyFont="1" applyFill="1" applyBorder="1" applyAlignment="1">
      <alignment horizontal="justify" vertical="center" wrapText="1"/>
    </xf>
    <xf numFmtId="0" fontId="2" fillId="37" borderId="10" xfId="0" applyFont="1" applyFill="1" applyBorder="1" applyAlignment="1">
      <alignment horizontal="center" vertical="center" wrapText="1"/>
    </xf>
    <xf numFmtId="0" fontId="11" fillId="37" borderId="0" xfId="0" applyFont="1" applyFill="1" applyBorder="1" applyAlignment="1">
      <alignment horizontal="justify" vertical="center" wrapText="1"/>
    </xf>
    <xf numFmtId="4" fontId="14" fillId="0" borderId="0" xfId="66" applyNumberFormat="1"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3" fontId="11" fillId="0" borderId="10" xfId="0" applyNumberFormat="1" applyFont="1" applyFill="1" applyBorder="1" applyAlignment="1">
      <alignment horizontal="right" vertical="center" wrapText="1"/>
    </xf>
    <xf numFmtId="0" fontId="8" fillId="0" borderId="0" xfId="0" applyFont="1" applyBorder="1" applyAlignment="1">
      <alignment horizontal="left" vertical="center"/>
    </xf>
    <xf numFmtId="0" fontId="2" fillId="0" borderId="0" xfId="0" applyFont="1" applyBorder="1" applyAlignment="1">
      <alignment/>
    </xf>
    <xf numFmtId="2" fontId="2" fillId="0" borderId="0" xfId="0" applyNumberFormat="1" applyFont="1" applyBorder="1" applyAlignment="1">
      <alignment horizontal="center" vertical="center"/>
    </xf>
    <xf numFmtId="0" fontId="2"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Border="1" applyAlignment="1">
      <alignment vertical="center" wrapText="1"/>
    </xf>
    <xf numFmtId="0" fontId="2" fillId="0" borderId="0" xfId="0" applyFont="1" applyBorder="1" applyAlignment="1">
      <alignment horizontal="center" vertical="center"/>
    </xf>
    <xf numFmtId="0" fontId="8" fillId="0" borderId="0" xfId="0" applyFont="1" applyAlignment="1">
      <alignment horizontal="center" vertical="center" wrapText="1"/>
    </xf>
    <xf numFmtId="0" fontId="14" fillId="8" borderId="11" xfId="0" applyFont="1" applyFill="1" applyBorder="1" applyAlignment="1">
      <alignment horizontal="center" vertical="center" wrapText="1"/>
    </xf>
    <xf numFmtId="0" fontId="14" fillId="8" borderId="11" xfId="0" applyNumberFormat="1" applyFont="1" applyFill="1" applyBorder="1" applyAlignment="1">
      <alignment vertical="center" wrapText="1"/>
    </xf>
    <xf numFmtId="178" fontId="46" fillId="0" borderId="0" xfId="0" applyNumberFormat="1" applyFont="1" applyFill="1" applyBorder="1" applyAlignment="1">
      <alignment/>
    </xf>
    <xf numFmtId="178" fontId="46" fillId="0" borderId="12" xfId="0" applyNumberFormat="1" applyFont="1" applyFill="1" applyBorder="1" applyAlignment="1">
      <alignment/>
    </xf>
    <xf numFmtId="0" fontId="11" fillId="0" borderId="10" xfId="0" applyNumberFormat="1" applyFont="1" applyFill="1" applyBorder="1" applyAlignment="1">
      <alignment horizontal="right" vertical="center" wrapText="1"/>
    </xf>
    <xf numFmtId="0" fontId="2" fillId="0" borderId="0" xfId="0" applyFont="1" applyFill="1" applyBorder="1" applyAlignment="1">
      <alignment/>
    </xf>
    <xf numFmtId="1" fontId="11" fillId="0" borderId="10" xfId="0" applyNumberFormat="1" applyFont="1" applyBorder="1" applyAlignment="1">
      <alignment horizontal="right" vertical="center" wrapText="1"/>
    </xf>
    <xf numFmtId="0" fontId="11" fillId="0" borderId="10" xfId="0" applyNumberFormat="1" applyFont="1" applyBorder="1" applyAlignment="1">
      <alignment horizontal="right" vertical="center" wrapText="1"/>
    </xf>
    <xf numFmtId="0" fontId="14" fillId="0" borderId="10" xfId="0" applyFont="1" applyBorder="1" applyAlignment="1">
      <alignment horizontal="left" vertical="center" wrapText="1"/>
    </xf>
    <xf numFmtId="3" fontId="14" fillId="0" borderId="10" xfId="0" applyNumberFormat="1" applyFont="1" applyBorder="1" applyAlignment="1">
      <alignment horizontal="right" vertical="center" wrapText="1"/>
    </xf>
    <xf numFmtId="182" fontId="14" fillId="0" borderId="10" xfId="0" applyNumberFormat="1" applyFont="1" applyBorder="1" applyAlignment="1">
      <alignment horizontal="right" vertical="center" wrapText="1"/>
    </xf>
    <xf numFmtId="0" fontId="14" fillId="0" borderId="10" xfId="0" applyFont="1" applyBorder="1" applyAlignment="1">
      <alignment horizontal="right" vertical="center" wrapText="1"/>
    </xf>
    <xf numFmtId="0" fontId="8" fillId="0" borderId="0" xfId="0" applyFont="1" applyAlignment="1">
      <alignment horizontal="center" vertical="center"/>
    </xf>
    <xf numFmtId="0" fontId="2" fillId="0" borderId="0" xfId="0" applyFont="1" applyFill="1" applyAlignment="1">
      <alignment horizontal="center"/>
    </xf>
    <xf numFmtId="0" fontId="2" fillId="0" borderId="0" xfId="0" applyFont="1" applyAlignment="1">
      <alignment/>
    </xf>
    <xf numFmtId="2" fontId="2" fillId="0" borderId="0" xfId="0" applyNumberFormat="1" applyFont="1" applyAlignment="1">
      <alignment horizontal="center" vertical="center"/>
    </xf>
    <xf numFmtId="0" fontId="2" fillId="0" borderId="0" xfId="0" applyFont="1" applyAlignment="1">
      <alignment horizontal="center"/>
    </xf>
    <xf numFmtId="0" fontId="16" fillId="0" borderId="0" xfId="0" applyNumberFormat="1" applyFont="1" applyFill="1" applyBorder="1" applyAlignment="1">
      <alignment vertical="center" wrapText="1"/>
    </xf>
    <xf numFmtId="0" fontId="29" fillId="0" borderId="0" xfId="0" applyFont="1" applyFill="1" applyAlignment="1">
      <alignment wrapText="1"/>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2" fillId="0" borderId="10" xfId="0" applyFont="1" applyFill="1" applyBorder="1" applyAlignment="1">
      <alignment vertical="center"/>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justify" vertical="center" wrapText="1"/>
    </xf>
    <xf numFmtId="178" fontId="4" fillId="0" borderId="10" xfId="61" applyNumberFormat="1" applyFont="1" applyFill="1" applyBorder="1" applyAlignment="1">
      <alignment horizontal="justify" vertical="center" wrapText="1"/>
      <protection/>
    </xf>
    <xf numFmtId="0" fontId="4" fillId="0" borderId="10" xfId="61" applyFont="1" applyFill="1" applyBorder="1" applyAlignment="1">
      <alignment horizontal="justify" vertical="center" wrapText="1"/>
      <protection/>
    </xf>
    <xf numFmtId="0" fontId="16" fillId="0" borderId="10" xfId="0" applyFont="1" applyFill="1" applyBorder="1" applyAlignment="1">
      <alignment horizontal="left" vertical="center" wrapText="1"/>
    </xf>
    <xf numFmtId="0" fontId="4" fillId="0" borderId="10" xfId="0" applyFont="1" applyFill="1" applyBorder="1" applyAlignment="1">
      <alignment vertical="center"/>
    </xf>
    <xf numFmtId="3" fontId="16"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6" fillId="0" borderId="0" xfId="0" applyFont="1" applyFill="1" applyBorder="1" applyAlignment="1">
      <alignment horizontal="left" vertical="center"/>
    </xf>
    <xf numFmtId="0" fontId="4" fillId="0" borderId="0" xfId="0" applyFont="1" applyFill="1" applyBorder="1" applyAlignment="1">
      <alignment/>
    </xf>
    <xf numFmtId="2" fontId="4"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16" fillId="0" borderId="0" xfId="0" applyNumberFormat="1" applyFont="1" applyFill="1" applyBorder="1" applyAlignment="1">
      <alignment horizontal="center"/>
    </xf>
    <xf numFmtId="0" fontId="4" fillId="0" borderId="0" xfId="0" applyFont="1" applyFill="1" applyAlignment="1">
      <alignment/>
    </xf>
    <xf numFmtId="0" fontId="28" fillId="0" borderId="0" xfId="0" applyFont="1" applyFill="1" applyAlignment="1">
      <alignment/>
    </xf>
    <xf numFmtId="0" fontId="16"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0" borderId="10" xfId="0" applyFont="1" applyFill="1" applyBorder="1" applyAlignment="1">
      <alignment vertical="center"/>
    </xf>
    <xf numFmtId="1" fontId="16" fillId="0" borderId="10" xfId="0" applyNumberFormat="1" applyFont="1" applyFill="1" applyBorder="1" applyAlignment="1">
      <alignment horizontal="center" vertical="center"/>
    </xf>
    <xf numFmtId="0" fontId="16" fillId="0" borderId="10" xfId="0" applyFont="1" applyFill="1" applyBorder="1" applyAlignment="1">
      <alignment/>
    </xf>
    <xf numFmtId="0" fontId="16" fillId="0" borderId="10" xfId="0" applyFont="1" applyFill="1" applyBorder="1" applyAlignment="1">
      <alignment horizontal="left" vertical="center"/>
    </xf>
    <xf numFmtId="0" fontId="4" fillId="0" borderId="10" xfId="0" applyFont="1" applyFill="1" applyBorder="1" applyAlignment="1">
      <alignment horizontal="justify" vertical="center" wrapText="1"/>
    </xf>
    <xf numFmtId="3" fontId="16" fillId="0" borderId="10" xfId="0" applyNumberFormat="1" applyFont="1" applyFill="1" applyBorder="1" applyAlignment="1">
      <alignment horizontal="center" vertical="center" wrapText="1"/>
    </xf>
    <xf numFmtId="0" fontId="27" fillId="0" borderId="0" xfId="0" applyFont="1" applyFill="1" applyAlignment="1">
      <alignment/>
    </xf>
    <xf numFmtId="0" fontId="16" fillId="0" borderId="0" xfId="0" applyFont="1" applyFill="1" applyBorder="1" applyAlignment="1">
      <alignment/>
    </xf>
    <xf numFmtId="0" fontId="4" fillId="0" borderId="0" xfId="0" applyFont="1" applyFill="1" applyAlignment="1">
      <alignment wrapText="1"/>
    </xf>
    <xf numFmtId="0" fontId="4" fillId="0" borderId="0" xfId="0" applyFont="1" applyFill="1" applyAlignment="1">
      <alignment horizontal="center" wrapText="1"/>
    </xf>
    <xf numFmtId="0" fontId="41" fillId="0" borderId="0" xfId="0" applyFont="1" applyFill="1" applyAlignment="1">
      <alignment wrapText="1"/>
    </xf>
    <xf numFmtId="0" fontId="4" fillId="0" borderId="10" xfId="0" applyFont="1" applyFill="1" applyBorder="1" applyAlignment="1">
      <alignment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183" fontId="4" fillId="0" borderId="10" xfId="42" applyNumberFormat="1" applyFont="1" applyFill="1" applyBorder="1" applyAlignment="1">
      <alignment horizontal="center" vertical="center" wrapText="1"/>
    </xf>
    <xf numFmtId="183" fontId="16" fillId="0"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justify" vertical="center" wrapText="1"/>
    </xf>
    <xf numFmtId="3" fontId="4" fillId="0" borderId="0" xfId="0" applyNumberFormat="1" applyFont="1" applyFill="1" applyAlignment="1">
      <alignment/>
    </xf>
    <xf numFmtId="43" fontId="2" fillId="0" borderId="18" xfId="0" applyNumberFormat="1" applyFont="1" applyFill="1" applyBorder="1" applyAlignment="1">
      <alignment wrapText="1"/>
    </xf>
    <xf numFmtId="0" fontId="8" fillId="0" borderId="0" xfId="0" applyFont="1" applyFill="1" applyAlignment="1">
      <alignment wrapText="1"/>
    </xf>
    <xf numFmtId="43" fontId="2" fillId="0" borderId="0" xfId="0" applyNumberFormat="1" applyFont="1" applyFill="1" applyAlignment="1">
      <alignment horizontal="center" wrapText="1"/>
    </xf>
    <xf numFmtId="43" fontId="13" fillId="0" borderId="0" xfId="0" applyNumberFormat="1" applyFont="1" applyFill="1" applyAlignment="1">
      <alignment horizontal="center" wrapText="1"/>
    </xf>
    <xf numFmtId="43" fontId="32" fillId="0" borderId="0" xfId="0" applyNumberFormat="1" applyFont="1" applyFill="1" applyAlignment="1">
      <alignment horizontal="center" wrapText="1"/>
    </xf>
    <xf numFmtId="0" fontId="2" fillId="0" borderId="0" xfId="0" applyNumberFormat="1" applyFont="1" applyFill="1" applyAlignment="1">
      <alignment horizontal="left" wrapText="1"/>
    </xf>
    <xf numFmtId="49" fontId="2" fillId="0" borderId="18" xfId="0" applyNumberFormat="1" applyFont="1" applyFill="1" applyBorder="1" applyAlignment="1">
      <alignment vertical="center" wrapText="1"/>
    </xf>
    <xf numFmtId="2" fontId="8" fillId="0" borderId="18"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3" fontId="8" fillId="0" borderId="19" xfId="0" applyNumberFormat="1" applyFont="1" applyFill="1" applyBorder="1" applyAlignment="1">
      <alignment wrapText="1"/>
    </xf>
    <xf numFmtId="4" fontId="8" fillId="0" borderId="19" xfId="0" applyNumberFormat="1" applyFont="1" applyFill="1" applyBorder="1" applyAlignment="1">
      <alignment wrapText="1"/>
    </xf>
    <xf numFmtId="0" fontId="8" fillId="0" borderId="17" xfId="0" applyFont="1" applyFill="1" applyBorder="1" applyAlignment="1">
      <alignment horizontal="left" vertical="center" wrapText="1"/>
    </xf>
    <xf numFmtId="2" fontId="8" fillId="0" borderId="17" xfId="0" applyNumberFormat="1" applyFont="1" applyFill="1" applyBorder="1" applyAlignment="1">
      <alignment horizontal="left" vertical="center" wrapText="1"/>
    </xf>
    <xf numFmtId="2" fontId="8" fillId="0" borderId="17" xfId="0" applyNumberFormat="1" applyFont="1" applyFill="1" applyBorder="1" applyAlignment="1">
      <alignment horizontal="center" vertical="center" wrapText="1"/>
    </xf>
    <xf numFmtId="43" fontId="8" fillId="0" borderId="18" xfId="0" applyNumberFormat="1" applyFont="1" applyFill="1" applyBorder="1" applyAlignment="1">
      <alignment wrapText="1"/>
    </xf>
    <xf numFmtId="4" fontId="8" fillId="0" borderId="18" xfId="0" applyNumberFormat="1" applyFont="1" applyFill="1" applyBorder="1" applyAlignment="1">
      <alignment wrapText="1"/>
    </xf>
    <xf numFmtId="2" fontId="8" fillId="0" borderId="20" xfId="0" applyNumberFormat="1"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0" xfId="65" applyFont="1" applyFill="1" applyBorder="1" applyAlignment="1">
      <alignment horizontal="center" vertical="center" wrapText="1"/>
      <protection/>
    </xf>
    <xf numFmtId="43" fontId="8" fillId="0" borderId="11" xfId="0" applyNumberFormat="1" applyFont="1" applyFill="1" applyBorder="1" applyAlignment="1">
      <alignment wrapText="1"/>
    </xf>
    <xf numFmtId="4" fontId="8" fillId="0" borderId="11" xfId="0" applyNumberFormat="1" applyFont="1" applyFill="1" applyBorder="1" applyAlignment="1">
      <alignment wrapText="1"/>
    </xf>
    <xf numFmtId="43" fontId="2" fillId="0" borderId="0" xfId="0" applyNumberFormat="1" applyFont="1" applyFill="1" applyAlignment="1">
      <alignment horizontal="justify" vertical="center" wrapText="1"/>
    </xf>
    <xf numFmtId="43" fontId="2" fillId="0" borderId="18" xfId="0" applyNumberFormat="1" applyFont="1" applyFill="1" applyBorder="1" applyAlignment="1">
      <alignment vertical="center" wrapText="1"/>
    </xf>
    <xf numFmtId="43" fontId="2" fillId="0" borderId="0" xfId="0" applyNumberFormat="1"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vertical="center"/>
    </xf>
    <xf numFmtId="0" fontId="14" fillId="8" borderId="11" xfId="0" applyFont="1" applyFill="1" applyBorder="1" applyAlignment="1">
      <alignment horizontal="center" vertical="center" wrapText="1"/>
    </xf>
    <xf numFmtId="184" fontId="2" fillId="0" borderId="10" xfId="44" applyNumberFormat="1" applyFont="1" applyFill="1" applyBorder="1" applyAlignment="1" quotePrefix="1">
      <alignment horizontal="center" vertical="center" wrapText="1"/>
    </xf>
    <xf numFmtId="0" fontId="11"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left" vertical="center" wrapText="1"/>
    </xf>
    <xf numFmtId="0" fontId="49" fillId="0" borderId="0" xfId="0" applyFont="1" applyFill="1" applyAlignment="1">
      <alignment/>
    </xf>
    <xf numFmtId="4" fontId="2" fillId="0" borderId="21" xfId="0" applyNumberFormat="1" applyFont="1" applyBorder="1" applyAlignment="1">
      <alignment horizontal="right" vertical="center" wrapText="1"/>
    </xf>
    <xf numFmtId="0" fontId="2" fillId="0" borderId="21" xfId="0" applyFont="1" applyBorder="1" applyAlignment="1">
      <alignment horizontal="right" vertical="center" wrapText="1"/>
    </xf>
    <xf numFmtId="4" fontId="2" fillId="0" borderId="22" xfId="0" applyNumberFormat="1" applyFont="1" applyBorder="1" applyAlignment="1">
      <alignment horizontal="right" vertical="center" wrapText="1"/>
    </xf>
    <xf numFmtId="0" fontId="2" fillId="0" borderId="22" xfId="0" applyFont="1" applyBorder="1" applyAlignment="1">
      <alignment horizontal="right" vertical="center" wrapText="1"/>
    </xf>
    <xf numFmtId="201" fontId="14" fillId="0" borderId="10" xfId="0" applyNumberFormat="1" applyFont="1" applyBorder="1" applyAlignment="1">
      <alignment horizontal="right" vertical="center" wrapText="1"/>
    </xf>
    <xf numFmtId="0" fontId="2" fillId="0" borderId="10" xfId="0" applyFont="1" applyFill="1" applyBorder="1" applyAlignment="1">
      <alignment horizontal="justify" vertical="center"/>
    </xf>
    <xf numFmtId="4" fontId="8" fillId="0" borderId="23" xfId="0" applyNumberFormat="1" applyFont="1" applyBorder="1" applyAlignment="1">
      <alignment horizontal="right" vertical="center" wrapText="1"/>
    </xf>
    <xf numFmtId="3" fontId="2" fillId="0" borderId="10" xfId="0" applyNumberFormat="1" applyFont="1" applyFill="1" applyBorder="1" applyAlignment="1">
      <alignment vertical="center" wrapText="1"/>
    </xf>
    <xf numFmtId="0" fontId="105" fillId="0" borderId="10" xfId="0" applyFont="1" applyFill="1" applyBorder="1" applyAlignment="1">
      <alignment horizontal="left" vertical="center" wrapText="1"/>
    </xf>
    <xf numFmtId="0" fontId="2" fillId="0" borderId="10" xfId="0" applyFont="1" applyFill="1" applyBorder="1" applyAlignment="1" quotePrefix="1">
      <alignment horizontal="justify" vertical="center" wrapText="1"/>
    </xf>
    <xf numFmtId="0" fontId="2" fillId="0" borderId="10" xfId="0" applyFont="1" applyFill="1" applyBorder="1" applyAlignment="1">
      <alignment vertical="center" wrapText="1"/>
    </xf>
    <xf numFmtId="0" fontId="47" fillId="0" borderId="0" xfId="0" applyFont="1" applyFill="1" applyBorder="1" applyAlignment="1">
      <alignment horizontal="left" vertical="center"/>
    </xf>
    <xf numFmtId="0" fontId="48" fillId="0" borderId="0" xfId="0" applyFont="1" applyFill="1" applyBorder="1" applyAlignment="1">
      <alignment vertical="center"/>
    </xf>
    <xf numFmtId="2" fontId="48" fillId="0" borderId="0" xfId="0" applyNumberFormat="1" applyFont="1" applyFill="1" applyBorder="1" applyAlignment="1">
      <alignment horizontal="right" vertical="center"/>
    </xf>
    <xf numFmtId="0" fontId="48" fillId="0" borderId="0" xfId="0" applyFont="1" applyFill="1" applyBorder="1" applyAlignment="1">
      <alignment horizontal="right" vertical="center"/>
    </xf>
    <xf numFmtId="0" fontId="47" fillId="0" borderId="0" xfId="0" applyNumberFormat="1" applyFont="1" applyFill="1" applyBorder="1" applyAlignment="1">
      <alignment horizontal="right" vertical="center"/>
    </xf>
    <xf numFmtId="0" fontId="47" fillId="0" borderId="0" xfId="0" applyNumberFormat="1" applyFont="1" applyFill="1" applyBorder="1" applyAlignment="1">
      <alignment horizontal="left" vertical="center"/>
    </xf>
    <xf numFmtId="0" fontId="47" fillId="0" borderId="0" xfId="0" applyNumberFormat="1" applyFont="1" applyFill="1" applyBorder="1" applyAlignment="1">
      <alignment horizontal="center" vertical="center"/>
    </xf>
    <xf numFmtId="0" fontId="48" fillId="0" borderId="0" xfId="0" applyFont="1" applyFill="1" applyAlignment="1">
      <alignment vertical="center"/>
    </xf>
    <xf numFmtId="0" fontId="42" fillId="0" borderId="0" xfId="0" applyFont="1" applyFill="1" applyAlignment="1">
      <alignmen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right" vertical="center" wrapText="1"/>
    </xf>
    <xf numFmtId="0" fontId="47" fillId="0" borderId="0" xfId="0" applyFont="1" applyFill="1" applyBorder="1" applyAlignment="1">
      <alignment horizontal="left" vertical="center" wrapText="1"/>
    </xf>
    <xf numFmtId="0" fontId="48" fillId="0" borderId="0" xfId="0" applyFont="1" applyFill="1" applyAlignment="1">
      <alignment horizontal="left" vertical="center"/>
    </xf>
    <xf numFmtId="0" fontId="48" fillId="0" borderId="0" xfId="0" applyFont="1" applyFill="1" applyAlignment="1">
      <alignment horizontal="right" vertical="center"/>
    </xf>
    <xf numFmtId="0" fontId="2" fillId="0" borderId="0" xfId="0" applyFont="1" applyFill="1" applyAlignment="1">
      <alignment vertical="center"/>
    </xf>
    <xf numFmtId="3" fontId="2" fillId="0" borderId="10" xfId="0" applyNumberFormat="1" applyFont="1" applyFill="1" applyBorder="1" applyAlignment="1">
      <alignment vertical="center"/>
    </xf>
    <xf numFmtId="0" fontId="13" fillId="0" borderId="0" xfId="0" applyFont="1" applyFill="1" applyAlignment="1">
      <alignment/>
    </xf>
    <xf numFmtId="0" fontId="13" fillId="0" borderId="10" xfId="0" applyFont="1" applyFill="1" applyBorder="1" applyAlignment="1">
      <alignment vertical="center"/>
    </xf>
    <xf numFmtId="3" fontId="12" fillId="0" borderId="10" xfId="0" applyNumberFormat="1" applyFont="1" applyFill="1" applyBorder="1" applyAlignment="1">
      <alignment horizontal="right" vertical="center"/>
    </xf>
    <xf numFmtId="0" fontId="0" fillId="0" borderId="0" xfId="0" applyFont="1" applyFill="1" applyAlignment="1">
      <alignment/>
    </xf>
    <xf numFmtId="3" fontId="4" fillId="0" borderId="10" xfId="0" applyNumberFormat="1" applyFont="1" applyFill="1" applyBorder="1" applyAlignment="1">
      <alignment vertical="center"/>
    </xf>
    <xf numFmtId="0" fontId="14" fillId="0" borderId="0" xfId="0" applyFont="1" applyFill="1" applyBorder="1" applyAlignment="1">
      <alignment vertical="center" wrapText="1"/>
    </xf>
    <xf numFmtId="0" fontId="29" fillId="0" borderId="0" xfId="0" applyFont="1" applyFill="1" applyAlignment="1">
      <alignment vertical="center" wrapText="1"/>
    </xf>
    <xf numFmtId="0" fontId="12" fillId="0" borderId="0" xfId="0" applyFont="1" applyFill="1" applyBorder="1" applyAlignment="1">
      <alignment horizontal="center" vertical="center" wrapText="1"/>
    </xf>
    <xf numFmtId="0" fontId="0" fillId="0" borderId="0" xfId="0" applyFont="1" applyFill="1" applyAlignment="1">
      <alignment horizontal="justify" vertical="center" wrapText="1"/>
    </xf>
    <xf numFmtId="0" fontId="0" fillId="0" borderId="0" xfId="0" applyFont="1" applyFill="1" applyAlignment="1">
      <alignment vertical="center" wrapText="1"/>
    </xf>
    <xf numFmtId="0" fontId="24" fillId="0" borderId="0" xfId="0" applyFont="1" applyFill="1" applyBorder="1" applyAlignment="1">
      <alignment horizontal="justify" vertical="center" wrapText="1"/>
    </xf>
    <xf numFmtId="43" fontId="14" fillId="0" borderId="16" xfId="0" applyNumberFormat="1" applyFont="1" applyFill="1" applyBorder="1" applyAlignment="1">
      <alignment horizontal="right" vertical="center" wrapText="1"/>
    </xf>
    <xf numFmtId="0" fontId="13" fillId="0" borderId="16" xfId="0" applyFont="1" applyFill="1" applyBorder="1" applyAlignment="1">
      <alignment horizontal="justify" vertical="center" wrapText="1"/>
    </xf>
    <xf numFmtId="0" fontId="10" fillId="0" borderId="0" xfId="0" applyNumberFormat="1" applyFont="1" applyFill="1" applyBorder="1" applyAlignment="1">
      <alignment horizontal="left" vertical="center"/>
    </xf>
    <xf numFmtId="0" fontId="42" fillId="0" borderId="0" xfId="0" applyFont="1" applyFill="1" applyAlignment="1">
      <alignment horizontal="justify" vertical="center" wrapText="1"/>
    </xf>
    <xf numFmtId="0" fontId="42" fillId="0" borderId="0" xfId="0" applyFont="1" applyFill="1" applyAlignment="1">
      <alignment horizontal="center" vertical="center" wrapText="1"/>
    </xf>
    <xf numFmtId="3" fontId="42" fillId="0" borderId="0" xfId="0" applyNumberFormat="1" applyFont="1" applyFill="1" applyAlignment="1">
      <alignment horizontal="right" vertical="center" wrapText="1"/>
    </xf>
    <xf numFmtId="49" fontId="42" fillId="0" borderId="0" xfId="0" applyNumberFormat="1" applyFont="1" applyFill="1" applyAlignment="1">
      <alignment horizontal="center" vertical="center" wrapText="1"/>
    </xf>
    <xf numFmtId="3" fontId="42" fillId="0" borderId="0" xfId="0" applyNumberFormat="1" applyFont="1" applyFill="1" applyAlignment="1">
      <alignment horizontal="center" vertical="center" wrapText="1"/>
    </xf>
    <xf numFmtId="0" fontId="42"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justify" vertical="center" wrapText="1"/>
    </xf>
    <xf numFmtId="3" fontId="42" fillId="0" borderId="10" xfId="0" applyNumberFormat="1" applyFont="1" applyFill="1" applyBorder="1" applyAlignment="1">
      <alignment horizontal="right" vertical="center" wrapText="1"/>
    </xf>
    <xf numFmtId="49" fontId="42" fillId="0" borderId="10" xfId="0" applyNumberFormat="1" applyFont="1" applyFill="1" applyBorder="1" applyAlignment="1">
      <alignment horizontal="center" vertical="center" wrapText="1"/>
    </xf>
    <xf numFmtId="3" fontId="42" fillId="0" borderId="10" xfId="0" applyNumberFormat="1" applyFont="1" applyFill="1" applyBorder="1" applyAlignment="1">
      <alignment horizontal="center" vertical="center" wrapText="1"/>
    </xf>
    <xf numFmtId="0" fontId="42" fillId="38" borderId="10" xfId="0"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3" fontId="42" fillId="38" borderId="10" xfId="0" applyNumberFormat="1" applyFont="1" applyFill="1" applyBorder="1" applyAlignment="1">
      <alignment horizontal="center" vertical="center" wrapText="1"/>
    </xf>
    <xf numFmtId="0" fontId="53" fillId="0" borderId="0" xfId="0" applyFont="1" applyFill="1" applyBorder="1" applyAlignment="1">
      <alignment horizontal="left" vertical="center" wrapText="1"/>
    </xf>
    <xf numFmtId="49" fontId="25" fillId="0" borderId="10" xfId="0" applyNumberFormat="1" applyFont="1" applyBorder="1" applyAlignment="1">
      <alignment horizontal="center" vertical="center" wrapText="1"/>
    </xf>
    <xf numFmtId="49" fontId="25" fillId="33" borderId="10" xfId="0" applyNumberFormat="1" applyFont="1" applyFill="1" applyBorder="1" applyAlignment="1">
      <alignment horizontal="center" vertical="center" wrapText="1"/>
    </xf>
    <xf numFmtId="49" fontId="57" fillId="33" borderId="0" xfId="0" applyNumberFormat="1" applyFont="1" applyFill="1" applyBorder="1" applyAlignment="1">
      <alignment horizontal="justify" vertical="center" wrapText="1"/>
    </xf>
    <xf numFmtId="0" fontId="42" fillId="33" borderId="0" xfId="0" applyFont="1" applyFill="1" applyBorder="1" applyAlignment="1">
      <alignment horizontal="justify" vertical="center" wrapText="1"/>
    </xf>
    <xf numFmtId="0" fontId="41" fillId="0" borderId="0" xfId="62" applyFont="1">
      <alignment/>
      <protection/>
    </xf>
    <xf numFmtId="0" fontId="45" fillId="2" borderId="0" xfId="0" applyFont="1" applyFill="1" applyBorder="1" applyAlignment="1">
      <alignment horizontal="center" vertical="center" wrapText="1"/>
    </xf>
    <xf numFmtId="0" fontId="45" fillId="2" borderId="0" xfId="0" applyFont="1" applyFill="1" applyAlignment="1">
      <alignment horizontal="center" vertical="center" wrapText="1"/>
    </xf>
    <xf numFmtId="0" fontId="15" fillId="38" borderId="10" xfId="0" applyFont="1" applyFill="1" applyBorder="1" applyAlignment="1">
      <alignment horizontal="center" vertical="center" wrapText="1"/>
    </xf>
    <xf numFmtId="49" fontId="54"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3" fontId="2" fillId="0" borderId="0" xfId="0" applyNumberFormat="1" applyFont="1" applyFill="1" applyAlignment="1">
      <alignment horizontal="right" vertical="center" wrapText="1"/>
    </xf>
    <xf numFmtId="49" fontId="8" fillId="0" borderId="0" xfId="0" applyNumberFormat="1" applyFont="1" applyFill="1" applyAlignment="1">
      <alignment vertical="center"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3" fontId="8" fillId="0" borderId="0" xfId="0" applyNumberFormat="1" applyFont="1" applyFill="1" applyAlignment="1">
      <alignment wrapText="1"/>
    </xf>
    <xf numFmtId="0" fontId="2" fillId="0" borderId="0" xfId="0" applyFont="1" applyFill="1" applyBorder="1" applyAlignment="1">
      <alignment horizontal="center" wrapText="1"/>
    </xf>
    <xf numFmtId="0" fontId="42" fillId="0" borderId="0" xfId="0" applyFont="1" applyFill="1" applyAlignment="1">
      <alignment horizontal="center" wrapText="1"/>
    </xf>
    <xf numFmtId="49" fontId="42" fillId="0" borderId="0" xfId="0" applyNumberFormat="1" applyFont="1" applyFill="1" applyAlignment="1">
      <alignment horizontal="center" wrapText="1"/>
    </xf>
    <xf numFmtId="0" fontId="42" fillId="0" borderId="0" xfId="0" applyFont="1" applyFill="1" applyBorder="1" applyAlignment="1">
      <alignment horizontal="center" wrapText="1"/>
    </xf>
    <xf numFmtId="3" fontId="54" fillId="0" borderId="0" xfId="0" applyNumberFormat="1" applyFont="1" applyFill="1" applyAlignment="1">
      <alignment wrapText="1"/>
    </xf>
    <xf numFmtId="3" fontId="15" fillId="0" borderId="0" xfId="0" applyNumberFormat="1" applyFont="1" applyFill="1" applyAlignment="1">
      <alignment wrapText="1"/>
    </xf>
    <xf numFmtId="49" fontId="15" fillId="0" borderId="0" xfId="0" applyNumberFormat="1" applyFont="1" applyFill="1" applyAlignment="1">
      <alignment vertical="center" wrapText="1"/>
    </xf>
    <xf numFmtId="49" fontId="4" fillId="0" borderId="0" xfId="0" applyNumberFormat="1" applyFont="1" applyFill="1" applyAlignment="1">
      <alignment horizontal="center" wrapText="1"/>
    </xf>
    <xf numFmtId="3" fontId="16" fillId="0" borderId="0" xfId="0" applyNumberFormat="1" applyFont="1" applyFill="1" applyAlignment="1">
      <alignment wrapText="1"/>
    </xf>
    <xf numFmtId="0" fontId="4" fillId="0" borderId="0" xfId="0" applyFont="1" applyFill="1" applyBorder="1" applyAlignment="1">
      <alignment horizontal="center" wrapText="1"/>
    </xf>
    <xf numFmtId="0" fontId="4" fillId="0" borderId="0" xfId="0" applyFont="1" applyFill="1" applyAlignment="1">
      <alignment horizontal="justify" vertical="center" wrapText="1"/>
    </xf>
    <xf numFmtId="49" fontId="16" fillId="0" borderId="0" xfId="0" applyNumberFormat="1" applyFont="1" applyFill="1" applyAlignment="1">
      <alignment vertical="center" wrapText="1"/>
    </xf>
    <xf numFmtId="0" fontId="4" fillId="0" borderId="0" xfId="0" applyFont="1" applyFill="1" applyBorder="1" applyAlignment="1">
      <alignment horizontal="center" vertical="center" wrapText="1"/>
    </xf>
    <xf numFmtId="0" fontId="16" fillId="34" borderId="24" xfId="0" applyFont="1" applyFill="1" applyBorder="1" applyAlignment="1">
      <alignment horizontal="center" vertical="center"/>
    </xf>
    <xf numFmtId="0" fontId="0" fillId="0" borderId="0" xfId="0" applyFont="1" applyAlignment="1">
      <alignment/>
    </xf>
    <xf numFmtId="0" fontId="2" fillId="0" borderId="10" xfId="0" applyNumberFormat="1" applyFont="1" applyFill="1" applyBorder="1" applyAlignment="1">
      <alignment horizontal="center" vertical="center"/>
    </xf>
    <xf numFmtId="179" fontId="2" fillId="0" borderId="10" xfId="63" applyNumberFormat="1" applyFont="1" applyFill="1" applyBorder="1" applyAlignment="1">
      <alignment vertical="center"/>
      <protection/>
    </xf>
    <xf numFmtId="3" fontId="2" fillId="0" borderId="10"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179" fontId="8" fillId="0" borderId="10" xfId="0" applyNumberFormat="1" applyFont="1" applyFill="1" applyBorder="1" applyAlignment="1">
      <alignment horizontal="right" vertical="center" wrapText="1"/>
    </xf>
    <xf numFmtId="2" fontId="8" fillId="0" borderId="10" xfId="0" applyNumberFormat="1" applyFont="1" applyFill="1" applyBorder="1" applyAlignment="1">
      <alignment horizontal="left" vertical="center" wrapText="1"/>
    </xf>
    <xf numFmtId="3" fontId="8" fillId="0" borderId="10" xfId="0" applyNumberFormat="1" applyFont="1" applyFill="1" applyBorder="1" applyAlignment="1">
      <alignment horizontal="right" vertical="center" wrapText="1"/>
    </xf>
    <xf numFmtId="178" fontId="2" fillId="0" borderId="10" xfId="0" applyNumberFormat="1" applyFont="1" applyFill="1" applyBorder="1" applyAlignment="1">
      <alignment horizontal="center" vertical="center" wrapText="1"/>
    </xf>
    <xf numFmtId="0" fontId="0" fillId="0" borderId="16" xfId="0" applyBorder="1" applyAlignment="1">
      <alignment vertical="center" wrapText="1"/>
    </xf>
    <xf numFmtId="183" fontId="16" fillId="0" borderId="10" xfId="0" applyNumberFormat="1" applyFont="1" applyBorder="1" applyAlignment="1">
      <alignment horizontal="center" vertical="center"/>
    </xf>
    <xf numFmtId="0" fontId="13" fillId="33" borderId="16" xfId="0"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06" fillId="0" borderId="10" xfId="63" applyFont="1" applyFill="1" applyBorder="1" applyAlignment="1">
      <alignment horizontal="left" vertical="center" wrapText="1"/>
      <protection/>
    </xf>
    <xf numFmtId="4" fontId="60" fillId="0" borderId="10" xfId="46" applyNumberFormat="1" applyFont="1" applyFill="1" applyBorder="1" applyAlignment="1">
      <alignment horizontal="right" vertical="center" wrapText="1"/>
    </xf>
    <xf numFmtId="0" fontId="60" fillId="0" borderId="10" xfId="63" applyFont="1" applyFill="1" applyBorder="1" applyAlignment="1">
      <alignment horizontal="right" vertical="center" wrapText="1"/>
      <protection/>
    </xf>
    <xf numFmtId="0" fontId="106" fillId="0" borderId="10" xfId="61" applyFont="1" applyFill="1" applyBorder="1" applyAlignment="1">
      <alignment horizontal="center" vertical="center" wrapText="1"/>
      <protection/>
    </xf>
    <xf numFmtId="0" fontId="106" fillId="0" borderId="10" xfId="62" applyFont="1" applyFill="1" applyBorder="1" applyAlignment="1">
      <alignment horizontal="left" vertical="center" wrapText="1"/>
      <protection/>
    </xf>
    <xf numFmtId="4" fontId="60" fillId="0" borderId="10" xfId="45" applyNumberFormat="1" applyFont="1" applyFill="1" applyBorder="1" applyAlignment="1">
      <alignment horizontal="right" vertical="center" wrapText="1"/>
    </xf>
    <xf numFmtId="0" fontId="60" fillId="0" borderId="10" xfId="62" applyFont="1" applyFill="1" applyBorder="1" applyAlignment="1">
      <alignment horizontal="right" vertical="center" wrapText="1"/>
      <protection/>
    </xf>
    <xf numFmtId="0" fontId="11" fillId="0" borderId="10" xfId="62" applyFont="1" applyFill="1" applyBorder="1" applyAlignment="1">
      <alignment horizontal="left" vertical="center" wrapText="1"/>
      <protection/>
    </xf>
    <xf numFmtId="0" fontId="60" fillId="0" borderId="10" xfId="62" applyFont="1" applyFill="1" applyBorder="1" applyAlignment="1">
      <alignment horizontal="left" vertical="center" wrapText="1"/>
      <protection/>
    </xf>
    <xf numFmtId="0" fontId="106" fillId="0" borderId="10" xfId="0" applyFont="1" applyFill="1" applyBorder="1" applyAlignment="1">
      <alignment horizontal="left" vertical="center" wrapText="1"/>
    </xf>
    <xf numFmtId="4" fontId="60" fillId="0" borderId="10" xfId="0" applyNumberFormat="1" applyFont="1" applyFill="1" applyBorder="1" applyAlignment="1">
      <alignment horizontal="right" vertical="center" wrapText="1"/>
    </xf>
    <xf numFmtId="0" fontId="60" fillId="0" borderId="10" xfId="0" applyFont="1" applyFill="1" applyBorder="1" applyAlignment="1">
      <alignment horizontal="right" vertical="center" wrapText="1"/>
    </xf>
    <xf numFmtId="0" fontId="11" fillId="0" borderId="10" xfId="63" applyFont="1" applyFill="1" applyBorder="1" applyAlignment="1">
      <alignment vertical="center"/>
      <protection/>
    </xf>
    <xf numFmtId="4" fontId="11" fillId="0" borderId="10" xfId="47" applyNumberFormat="1" applyFont="1" applyFill="1" applyBorder="1" applyAlignment="1">
      <alignment horizontal="right" vertical="center"/>
    </xf>
    <xf numFmtId="0" fontId="11" fillId="0" borderId="10" xfId="63" applyFont="1" applyFill="1" applyBorder="1" applyAlignment="1">
      <alignment horizontal="right" vertical="center"/>
      <protection/>
    </xf>
    <xf numFmtId="4" fontId="60" fillId="0" borderId="10" xfId="47" applyNumberFormat="1" applyFont="1" applyFill="1" applyBorder="1" applyAlignment="1">
      <alignment horizontal="right" vertical="center" wrapText="1"/>
    </xf>
    <xf numFmtId="0" fontId="4" fillId="0" borderId="10" xfId="0" applyFont="1" applyBorder="1" applyAlignment="1">
      <alignment horizontal="left" vertical="center" wrapText="1"/>
    </xf>
    <xf numFmtId="0" fontId="2" fillId="0" borderId="10" xfId="0" applyFont="1" applyFill="1" applyBorder="1" applyAlignment="1" quotePrefix="1">
      <alignment horizontal="left" vertical="center" wrapText="1"/>
    </xf>
    <xf numFmtId="0" fontId="60" fillId="0" borderId="10" xfId="63" applyFont="1" applyFill="1" applyBorder="1" applyAlignment="1">
      <alignment horizontal="center" vertical="center" wrapText="1"/>
      <protection/>
    </xf>
    <xf numFmtId="0" fontId="60" fillId="0" borderId="10" xfId="62"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49" fontId="15" fillId="37" borderId="10" xfId="0" applyNumberFormat="1"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45" fillId="37" borderId="10" xfId="0" applyFont="1" applyFill="1" applyBorder="1" applyAlignment="1">
      <alignment horizontal="center" vertical="center" wrapText="1"/>
    </xf>
    <xf numFmtId="178" fontId="45" fillId="37" borderId="10" xfId="0" applyNumberFormat="1" applyFont="1" applyFill="1" applyBorder="1" applyAlignment="1">
      <alignment horizontal="justify" vertical="center" wrapText="1"/>
    </xf>
    <xf numFmtId="3" fontId="45" fillId="37" borderId="10" xfId="0" applyNumberFormat="1" applyFont="1" applyFill="1" applyBorder="1" applyAlignment="1">
      <alignment horizontal="right" vertical="center" wrapText="1"/>
    </xf>
    <xf numFmtId="49" fontId="45" fillId="37" borderId="10" xfId="0" applyNumberFormat="1" applyFont="1" applyFill="1" applyBorder="1" applyAlignment="1">
      <alignment horizontal="center" vertical="center" wrapText="1"/>
    </xf>
    <xf numFmtId="3" fontId="45" fillId="37" borderId="10" xfId="0" applyNumberFormat="1" applyFont="1" applyFill="1" applyBorder="1" applyAlignment="1">
      <alignment horizontal="center" vertical="center" wrapText="1"/>
    </xf>
    <xf numFmtId="178" fontId="45" fillId="37" borderId="10" xfId="0" applyNumberFormat="1" applyFont="1" applyFill="1" applyBorder="1" applyAlignment="1">
      <alignment horizontal="center" vertical="center" wrapText="1"/>
    </xf>
    <xf numFmtId="0" fontId="45" fillId="37" borderId="10" xfId="0" applyFont="1" applyFill="1" applyBorder="1" applyAlignment="1">
      <alignment horizontal="justify" vertical="center" wrapText="1"/>
    </xf>
    <xf numFmtId="3" fontId="36" fillId="37" borderId="10" xfId="0" applyNumberFormat="1" applyFont="1" applyFill="1" applyBorder="1" applyAlignment="1">
      <alignment horizontal="center" vertical="center" wrapText="1"/>
    </xf>
    <xf numFmtId="0" fontId="42" fillId="37" borderId="0" xfId="0" applyFont="1" applyFill="1" applyAlignment="1">
      <alignment horizontal="justify" vertical="center" wrapText="1"/>
    </xf>
    <xf numFmtId="0" fontId="42" fillId="37" borderId="0" xfId="0" applyFont="1" applyFill="1" applyAlignment="1">
      <alignment horizontal="center" vertical="center" wrapText="1"/>
    </xf>
    <xf numFmtId="3" fontId="42" fillId="37" borderId="0" xfId="0" applyNumberFormat="1" applyFont="1" applyFill="1" applyAlignment="1">
      <alignment horizontal="right" vertical="center" wrapText="1"/>
    </xf>
    <xf numFmtId="49" fontId="42" fillId="37" borderId="0" xfId="0" applyNumberFormat="1" applyFont="1" applyFill="1" applyAlignment="1">
      <alignment horizontal="center" vertical="center" wrapText="1"/>
    </xf>
    <xf numFmtId="3" fontId="42" fillId="37" borderId="0" xfId="0" applyNumberFormat="1" applyFont="1" applyFill="1" applyAlignment="1">
      <alignment horizontal="center" vertical="center" wrapText="1"/>
    </xf>
    <xf numFmtId="0" fontId="42" fillId="37" borderId="0"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0" xfId="0" applyFont="1" applyFill="1" applyAlignment="1">
      <alignment horizontal="center" vertical="center" wrapText="1"/>
    </xf>
    <xf numFmtId="0" fontId="53" fillId="37" borderId="0" xfId="0" applyFont="1" applyFill="1" applyBorder="1" applyAlignment="1">
      <alignment horizontal="left" vertical="center" wrapText="1"/>
    </xf>
    <xf numFmtId="0" fontId="15" fillId="37" borderId="10" xfId="0" applyFont="1" applyFill="1" applyBorder="1" applyAlignment="1">
      <alignment horizontal="center" vertical="center" wrapText="1"/>
    </xf>
    <xf numFmtId="0" fontId="42" fillId="37" borderId="10" xfId="0" applyFont="1" applyFill="1" applyBorder="1" applyAlignment="1">
      <alignment horizontal="center" vertical="center" wrapText="1"/>
    </xf>
    <xf numFmtId="49" fontId="42" fillId="37" borderId="10" xfId="0" applyNumberFormat="1" applyFont="1" applyFill="1" applyBorder="1" applyAlignment="1">
      <alignment horizontal="center" vertical="center" wrapText="1"/>
    </xf>
    <xf numFmtId="3" fontId="15" fillId="37" borderId="10" xfId="0" applyNumberFormat="1" applyFont="1" applyFill="1" applyBorder="1" applyAlignment="1">
      <alignment horizontal="right" vertical="center" wrapText="1"/>
    </xf>
    <xf numFmtId="3" fontId="15" fillId="37" borderId="10" xfId="0" applyNumberFormat="1" applyFont="1" applyFill="1" applyBorder="1" applyAlignment="1">
      <alignment horizontal="center" vertical="center" wrapText="1"/>
    </xf>
    <xf numFmtId="3" fontId="42" fillId="37" borderId="10" xfId="0" applyNumberFormat="1" applyFont="1" applyFill="1" applyBorder="1" applyAlignment="1">
      <alignment horizontal="center" vertical="center" wrapText="1"/>
    </xf>
    <xf numFmtId="179" fontId="45" fillId="37" borderId="10" xfId="0" applyNumberFormat="1" applyFont="1" applyFill="1" applyBorder="1" applyAlignment="1">
      <alignment horizontal="right" vertical="center"/>
    </xf>
    <xf numFmtId="178" fontId="45" fillId="37" borderId="10" xfId="61" applyNumberFormat="1" applyFont="1" applyFill="1" applyBorder="1" applyAlignment="1">
      <alignment horizontal="justify" vertical="center" wrapText="1"/>
      <protection/>
    </xf>
    <xf numFmtId="3" fontId="45" fillId="37" borderId="10" xfId="0" applyNumberFormat="1" applyFont="1" applyFill="1" applyBorder="1" applyAlignment="1">
      <alignment horizontal="right" vertical="center"/>
    </xf>
    <xf numFmtId="0" fontId="45" fillId="37" borderId="10" xfId="61" applyFont="1" applyFill="1" applyBorder="1" applyAlignment="1">
      <alignment horizontal="justify" vertical="center" wrapText="1"/>
      <protection/>
    </xf>
    <xf numFmtId="179" fontId="45" fillId="37" borderId="10" xfId="61" applyNumberFormat="1" applyFont="1" applyFill="1" applyBorder="1" applyAlignment="1">
      <alignment horizontal="right" vertical="center" wrapText="1"/>
      <protection/>
    </xf>
    <xf numFmtId="0" fontId="107" fillId="37" borderId="10" xfId="0" applyFont="1" applyFill="1" applyBorder="1" applyAlignment="1">
      <alignment horizontal="center" vertical="center" wrapText="1"/>
    </xf>
    <xf numFmtId="0" fontId="45" fillId="37" borderId="10" xfId="63" applyFont="1" applyFill="1" applyBorder="1" applyAlignment="1">
      <alignment horizontal="justify" vertical="center" wrapText="1"/>
      <protection/>
    </xf>
    <xf numFmtId="0" fontId="107" fillId="37" borderId="10" xfId="0" applyFont="1" applyFill="1" applyBorder="1" applyAlignment="1">
      <alignment horizontal="justify" vertical="center" wrapText="1"/>
    </xf>
    <xf numFmtId="0" fontId="107" fillId="37" borderId="10" xfId="63" applyFont="1" applyFill="1" applyBorder="1" applyAlignment="1">
      <alignment horizontal="justify" vertical="center"/>
      <protection/>
    </xf>
    <xf numFmtId="179" fontId="107" fillId="37" borderId="10" xfId="63" applyNumberFormat="1" applyFont="1" applyFill="1" applyBorder="1" applyAlignment="1">
      <alignment vertical="center"/>
      <protection/>
    </xf>
    <xf numFmtId="49" fontId="108" fillId="37" borderId="10" xfId="0" applyNumberFormat="1" applyFont="1" applyFill="1" applyBorder="1" applyAlignment="1">
      <alignment horizontal="center" vertical="center" wrapText="1"/>
    </xf>
    <xf numFmtId="3" fontId="108" fillId="37" borderId="10" xfId="0" applyNumberFormat="1" applyFont="1" applyFill="1" applyBorder="1" applyAlignment="1">
      <alignment horizontal="center" vertical="center" wrapText="1"/>
    </xf>
    <xf numFmtId="0" fontId="108" fillId="37" borderId="0" xfId="0" applyFont="1" applyFill="1" applyBorder="1" applyAlignment="1">
      <alignment horizontal="center" vertical="center" wrapText="1"/>
    </xf>
    <xf numFmtId="0" fontId="108" fillId="37" borderId="0" xfId="0" applyFont="1" applyFill="1" applyAlignment="1">
      <alignment horizontal="center" vertical="center" wrapText="1"/>
    </xf>
    <xf numFmtId="0" fontId="45" fillId="37" borderId="10" xfId="63" applyFont="1" applyFill="1" applyBorder="1" applyAlignment="1">
      <alignment horizontal="justify" vertical="center"/>
      <protection/>
    </xf>
    <xf numFmtId="179" fontId="45" fillId="37" borderId="10" xfId="63" applyNumberFormat="1" applyFont="1" applyFill="1" applyBorder="1" applyAlignment="1">
      <alignment vertical="center"/>
      <protection/>
    </xf>
    <xf numFmtId="0" fontId="45" fillId="37" borderId="10" xfId="0" applyNumberFormat="1" applyFont="1" applyFill="1" applyBorder="1" applyAlignment="1">
      <alignment horizontal="justify" vertical="center" wrapText="1"/>
    </xf>
    <xf numFmtId="0" fontId="45" fillId="37" borderId="10" xfId="63" applyFont="1" applyFill="1" applyBorder="1" applyAlignment="1">
      <alignment horizontal="center" vertical="center" wrapText="1"/>
      <protection/>
    </xf>
    <xf numFmtId="3" fontId="45" fillId="37" borderId="10" xfId="44" applyNumberFormat="1" applyFont="1" applyFill="1" applyBorder="1" applyAlignment="1">
      <alignment horizontal="right" vertical="center" wrapText="1"/>
    </xf>
    <xf numFmtId="184" fontId="45" fillId="37" borderId="10" xfId="44" applyNumberFormat="1" applyFont="1" applyFill="1" applyBorder="1" applyAlignment="1">
      <alignment horizontal="justify" vertical="center" wrapText="1"/>
    </xf>
    <xf numFmtId="183" fontId="45" fillId="37" borderId="10" xfId="44" applyNumberFormat="1" applyFont="1" applyFill="1" applyBorder="1" applyAlignment="1">
      <alignment horizontal="center" vertical="center" wrapText="1"/>
    </xf>
    <xf numFmtId="0" fontId="109" fillId="37" borderId="10" xfId="63" applyFont="1" applyFill="1" applyBorder="1" applyAlignment="1">
      <alignment horizontal="justify" vertical="center" wrapText="1"/>
      <protection/>
    </xf>
    <xf numFmtId="183" fontId="45" fillId="37" borderId="10" xfId="44" applyNumberFormat="1" applyFont="1" applyFill="1" applyBorder="1" applyAlignment="1">
      <alignment horizontal="justify" vertical="center" wrapText="1"/>
    </xf>
    <xf numFmtId="178" fontId="45" fillId="37" borderId="10" xfId="0" applyNumberFormat="1" applyFont="1" applyFill="1" applyBorder="1" applyAlignment="1">
      <alignment horizontal="left" vertical="center" wrapText="1"/>
    </xf>
    <xf numFmtId="0" fontId="4" fillId="37" borderId="10" xfId="0" applyNumberFormat="1" applyFont="1" applyFill="1" applyBorder="1" applyAlignment="1">
      <alignment horizontal="center" vertical="center"/>
    </xf>
    <xf numFmtId="0" fontId="4" fillId="37" borderId="10" xfId="63" applyFont="1" applyFill="1" applyBorder="1" applyAlignment="1">
      <alignment horizontal="justify" vertical="center" wrapText="1"/>
      <protection/>
    </xf>
    <xf numFmtId="0" fontId="4" fillId="37" borderId="10" xfId="0" applyFont="1" applyFill="1" applyBorder="1" applyAlignment="1">
      <alignment horizontal="justify" vertical="center" wrapText="1"/>
    </xf>
    <xf numFmtId="0" fontId="4" fillId="37" borderId="10" xfId="63" applyFont="1" applyFill="1" applyBorder="1" applyAlignment="1">
      <alignment horizontal="center" vertical="center"/>
      <protection/>
    </xf>
    <xf numFmtId="179" fontId="4" fillId="37" borderId="10" xfId="63" applyNumberFormat="1" applyFont="1" applyFill="1" applyBorder="1" applyAlignment="1">
      <alignment vertical="center"/>
      <protection/>
    </xf>
    <xf numFmtId="178" fontId="4" fillId="37" borderId="10" xfId="0" applyNumberFormat="1" applyFont="1" applyFill="1" applyBorder="1" applyAlignment="1">
      <alignment horizontal="justify" vertical="center" wrapText="1"/>
    </xf>
    <xf numFmtId="0" fontId="4" fillId="37" borderId="10" xfId="63" applyFont="1" applyFill="1" applyBorder="1" applyAlignment="1">
      <alignment horizontal="center" vertical="center" wrapText="1"/>
      <protection/>
    </xf>
    <xf numFmtId="179" fontId="4" fillId="37" borderId="10" xfId="0" applyNumberFormat="1" applyFont="1" applyFill="1" applyBorder="1" applyAlignment="1">
      <alignment horizontal="right" vertical="center"/>
    </xf>
    <xf numFmtId="0" fontId="16" fillId="37" borderId="10" xfId="0" applyFont="1" applyFill="1" applyBorder="1" applyAlignment="1">
      <alignment horizontal="left" vertical="center"/>
    </xf>
    <xf numFmtId="49" fontId="42" fillId="37" borderId="10" xfId="0" applyNumberFormat="1" applyFont="1" applyFill="1" applyBorder="1" applyAlignment="1">
      <alignment horizontal="right" vertical="center" wrapText="1"/>
    </xf>
    <xf numFmtId="0" fontId="39" fillId="37" borderId="10" xfId="0" applyFont="1" applyFill="1" applyBorder="1" applyAlignment="1">
      <alignment horizontal="justify" vertical="center" wrapText="1"/>
    </xf>
    <xf numFmtId="0" fontId="39" fillId="37" borderId="10" xfId="63" applyFont="1" applyFill="1" applyBorder="1" applyAlignment="1">
      <alignment horizontal="center" vertical="center"/>
      <protection/>
    </xf>
    <xf numFmtId="3" fontId="39" fillId="37" borderId="10" xfId="0" applyNumberFormat="1" applyFont="1" applyFill="1" applyBorder="1" applyAlignment="1">
      <alignment horizontal="right" vertical="center"/>
    </xf>
    <xf numFmtId="179" fontId="2" fillId="37" borderId="10" xfId="64" applyNumberFormat="1" applyFont="1" applyFill="1" applyBorder="1" applyAlignment="1">
      <alignment vertical="center"/>
      <protection/>
    </xf>
    <xf numFmtId="178" fontId="2" fillId="37" borderId="10" xfId="0" applyNumberFormat="1" applyFont="1" applyFill="1" applyBorder="1" applyAlignment="1">
      <alignment horizontal="left" vertical="center" wrapText="1"/>
    </xf>
    <xf numFmtId="178" fontId="2" fillId="37" borderId="10" xfId="0" applyNumberFormat="1" applyFont="1" applyFill="1" applyBorder="1" applyAlignment="1">
      <alignment horizontal="justify" vertical="center" wrapText="1"/>
    </xf>
    <xf numFmtId="0" fontId="2" fillId="37" borderId="10" xfId="63" applyFont="1" applyFill="1" applyBorder="1" applyAlignment="1">
      <alignment horizontal="center" vertical="center" wrapText="1"/>
      <protection/>
    </xf>
    <xf numFmtId="3" fontId="39" fillId="37" borderId="10" xfId="44" applyNumberFormat="1" applyFont="1" applyFill="1" applyBorder="1" applyAlignment="1">
      <alignment horizontal="right" vertical="center" wrapText="1"/>
    </xf>
    <xf numFmtId="0" fontId="42" fillId="37" borderId="10" xfId="0" applyFont="1" applyFill="1" applyBorder="1" applyAlignment="1">
      <alignment horizontal="justify" vertical="center" wrapText="1"/>
    </xf>
    <xf numFmtId="3" fontId="42" fillId="37" borderId="10" xfId="0" applyNumberFormat="1" applyFont="1" applyFill="1" applyBorder="1" applyAlignment="1">
      <alignment horizontal="right" vertical="center" wrapText="1"/>
    </xf>
    <xf numFmtId="0" fontId="45" fillId="37" borderId="10" xfId="0" applyFont="1" applyFill="1" applyBorder="1" applyAlignment="1">
      <alignment vertical="center" wrapText="1"/>
    </xf>
    <xf numFmtId="0" fontId="45" fillId="37" borderId="10" xfId="0" applyFont="1" applyFill="1" applyBorder="1" applyAlignment="1">
      <alignment horizontal="center" vertical="justify" wrapText="1"/>
    </xf>
    <xf numFmtId="179" fontId="16" fillId="0" borderId="10" xfId="0" applyNumberFormat="1" applyFont="1" applyFill="1" applyBorder="1" applyAlignment="1">
      <alignment horizontal="left" vertical="center"/>
    </xf>
    <xf numFmtId="0" fontId="2" fillId="0" borderId="10" xfId="61" applyFont="1" applyFill="1" applyBorder="1" applyAlignment="1">
      <alignment horizontal="justify" vertical="center" wrapText="1"/>
      <protection/>
    </xf>
    <xf numFmtId="2" fontId="4" fillId="0" borderId="10" xfId="0" applyNumberFormat="1" applyFont="1" applyFill="1" applyBorder="1" applyAlignment="1">
      <alignment horizontal="center" vertical="center"/>
    </xf>
    <xf numFmtId="184" fontId="2" fillId="0" borderId="10" xfId="44" applyNumberFormat="1" applyFont="1" applyFill="1" applyBorder="1" applyAlignment="1" quotePrefix="1">
      <alignment horizontal="justify" vertical="center" wrapText="1"/>
    </xf>
    <xf numFmtId="0" fontId="4" fillId="0" borderId="10" xfId="0" applyFont="1" applyFill="1" applyBorder="1" applyAlignment="1" quotePrefix="1">
      <alignment horizontal="justify" vertical="center" wrapText="1"/>
    </xf>
    <xf numFmtId="0" fontId="4" fillId="0" borderId="10" xfId="0" applyFont="1" applyFill="1" applyBorder="1" applyAlignment="1">
      <alignment horizontal="right" vertical="center" wrapText="1"/>
    </xf>
    <xf numFmtId="0" fontId="11" fillId="0" borderId="24" xfId="0" applyFont="1" applyFill="1" applyBorder="1" applyAlignment="1">
      <alignment horizontal="center" vertical="center" wrapText="1"/>
    </xf>
    <xf numFmtId="0" fontId="11" fillId="0" borderId="10" xfId="63" applyFont="1" applyFill="1" applyBorder="1" applyAlignment="1">
      <alignment horizontal="left" vertical="center" wrapText="1"/>
      <protection/>
    </xf>
    <xf numFmtId="0" fontId="11" fillId="0" borderId="24" xfId="0" applyFont="1" applyFill="1" applyBorder="1" applyAlignment="1">
      <alignment horizontal="left" vertical="center" wrapText="1"/>
    </xf>
    <xf numFmtId="0" fontId="11" fillId="0" borderId="24" xfId="0" applyFont="1" applyFill="1" applyBorder="1" applyAlignment="1">
      <alignment horizontal="right" vertical="center" wrapText="1"/>
    </xf>
    <xf numFmtId="0" fontId="11" fillId="0" borderId="10" xfId="0" applyFont="1" applyFill="1" applyBorder="1" applyAlignment="1">
      <alignment horizontal="right" vertical="center" wrapText="1"/>
    </xf>
    <xf numFmtId="4" fontId="60" fillId="0" borderId="10" xfId="63" applyNumberFormat="1" applyFont="1" applyFill="1" applyBorder="1" applyAlignment="1">
      <alignment horizontal="right" vertical="center" wrapText="1"/>
      <protection/>
    </xf>
    <xf numFmtId="0" fontId="60" fillId="0" borderId="10" xfId="63" applyFont="1" applyFill="1" applyBorder="1" applyAlignment="1">
      <alignment horizontal="left" vertical="center" wrapText="1"/>
      <protection/>
    </xf>
    <xf numFmtId="4" fontId="106" fillId="0" borderId="10" xfId="45" applyNumberFormat="1" applyFont="1" applyFill="1" applyBorder="1" applyAlignment="1">
      <alignment horizontal="right" vertical="center" wrapText="1"/>
    </xf>
    <xf numFmtId="0" fontId="106" fillId="0" borderId="10" xfId="0" applyFont="1" applyFill="1" applyBorder="1" applyAlignment="1">
      <alignment horizontal="right" vertical="center" wrapText="1"/>
    </xf>
    <xf numFmtId="4" fontId="11" fillId="0" borderId="10" xfId="0" applyNumberFormat="1" applyFont="1" applyFill="1" applyBorder="1" applyAlignment="1">
      <alignment horizontal="right"/>
    </xf>
    <xf numFmtId="0" fontId="11" fillId="0" borderId="24" xfId="0" applyFont="1" applyFill="1" applyBorder="1" applyAlignment="1">
      <alignment horizontal="right" vertical="center"/>
    </xf>
    <xf numFmtId="0" fontId="11" fillId="0" borderId="10" xfId="0" applyFont="1" applyFill="1" applyBorder="1" applyAlignment="1">
      <alignment horizontal="right" wrapText="1"/>
    </xf>
    <xf numFmtId="0" fontId="4" fillId="0" borderId="10" xfId="63" applyFont="1" applyFill="1" applyBorder="1" applyAlignment="1">
      <alignment horizontal="justify" vertical="center" wrapText="1"/>
      <protection/>
    </xf>
    <xf numFmtId="0" fontId="4" fillId="0" borderId="10" xfId="63" applyFont="1" applyFill="1" applyBorder="1" applyAlignment="1">
      <alignment horizontal="justify" vertical="center"/>
      <protection/>
    </xf>
    <xf numFmtId="179" fontId="4" fillId="0" borderId="10" xfId="63" applyNumberFormat="1" applyFont="1" applyFill="1" applyBorder="1" applyAlignment="1">
      <alignment vertical="center"/>
      <protection/>
    </xf>
    <xf numFmtId="179" fontId="4" fillId="0" borderId="10" xfId="0" applyNumberFormat="1" applyFont="1" applyFill="1" applyBorder="1" applyAlignment="1">
      <alignment horizontal="right" vertical="center"/>
    </xf>
    <xf numFmtId="0" fontId="4" fillId="0" borderId="10" xfId="63" applyFont="1" applyFill="1" applyBorder="1" applyAlignment="1">
      <alignment horizontal="center" vertical="center" wrapText="1"/>
      <protection/>
    </xf>
    <xf numFmtId="3" fontId="4" fillId="0" borderId="10" xfId="44" applyNumberFormat="1" applyFont="1" applyFill="1" applyBorder="1" applyAlignment="1">
      <alignment horizontal="center" vertical="center" wrapText="1"/>
    </xf>
    <xf numFmtId="3" fontId="4" fillId="0" borderId="10" xfId="44" applyNumberFormat="1" applyFont="1" applyFill="1" applyBorder="1" applyAlignment="1">
      <alignment horizontal="right" vertical="center" wrapText="1"/>
    </xf>
    <xf numFmtId="0" fontId="4" fillId="0" borderId="10" xfId="63" applyFont="1" applyFill="1" applyBorder="1" applyAlignment="1">
      <alignment horizontal="center" vertical="center"/>
      <protection/>
    </xf>
    <xf numFmtId="0" fontId="39" fillId="0" borderId="25" xfId="0" applyFont="1" applyFill="1" applyBorder="1" applyAlignment="1">
      <alignment horizontal="center" vertical="center" wrapText="1"/>
    </xf>
    <xf numFmtId="0" fontId="39" fillId="0" borderId="25" xfId="0" applyFont="1" applyFill="1" applyBorder="1" applyAlignment="1">
      <alignment horizontal="justify" vertical="center" wrapText="1"/>
    </xf>
    <xf numFmtId="3" fontId="39" fillId="0" borderId="25" xfId="0" applyNumberFormat="1" applyFont="1" applyFill="1" applyBorder="1" applyAlignment="1">
      <alignment horizontal="right" vertical="center" wrapText="1"/>
    </xf>
    <xf numFmtId="0" fontId="39" fillId="0" borderId="25" xfId="0" applyFont="1" applyFill="1" applyBorder="1" applyAlignment="1" quotePrefix="1">
      <alignment horizontal="justify"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right" vertical="center"/>
    </xf>
    <xf numFmtId="184" fontId="4" fillId="0" borderId="10" xfId="44" applyNumberFormat="1" applyFont="1" applyFill="1" applyBorder="1" applyAlignment="1" quotePrefix="1">
      <alignment horizontal="justify" vertical="center" wrapText="1"/>
    </xf>
    <xf numFmtId="184" fontId="4" fillId="0" borderId="10" xfId="44" applyNumberFormat="1" applyFont="1" applyFill="1" applyBorder="1" applyAlignment="1" quotePrefix="1">
      <alignment horizontal="center" vertical="center" wrapText="1"/>
    </xf>
    <xf numFmtId="49" fontId="4" fillId="0" borderId="10" xfId="0" applyNumberFormat="1" applyFont="1" applyFill="1" applyBorder="1" applyAlignment="1">
      <alignment horizontal="right" vertical="center"/>
    </xf>
    <xf numFmtId="0" fontId="0" fillId="39" borderId="10" xfId="0" applyFill="1" applyBorder="1" applyAlignment="1">
      <alignment/>
    </xf>
    <xf numFmtId="0" fontId="42" fillId="0" borderId="25" xfId="0" applyFont="1" applyFill="1" applyBorder="1" applyAlignment="1" quotePrefix="1">
      <alignment horizontal="justify" vertical="center" wrapText="1"/>
    </xf>
    <xf numFmtId="3" fontId="4" fillId="0" borderId="10" xfId="0" applyNumberFormat="1" applyFont="1" applyFill="1" applyBorder="1" applyAlignment="1">
      <alignment horizontal="right" vertical="center"/>
    </xf>
    <xf numFmtId="179" fontId="4" fillId="0" borderId="10" xfId="61" applyNumberFormat="1" applyFont="1" applyFill="1" applyBorder="1" applyAlignment="1">
      <alignment horizontal="right" vertical="center" wrapText="1"/>
      <protection/>
    </xf>
    <xf numFmtId="178" fontId="4" fillId="0" borderId="10" xfId="0" applyNumberFormat="1" applyFont="1" applyFill="1" applyBorder="1" applyAlignment="1">
      <alignment horizontal="justify" vertical="center" wrapText="1"/>
    </xf>
    <xf numFmtId="183" fontId="4" fillId="0" borderId="10" xfId="44"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0" fontId="16" fillId="34" borderId="24"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2" fontId="13" fillId="0" borderId="0" xfId="66" applyNumberFormat="1" applyFont="1" applyFill="1" applyBorder="1" applyAlignment="1">
      <alignment vertical="center" wrapText="1"/>
      <protection/>
    </xf>
    <xf numFmtId="2" fontId="11" fillId="0" borderId="0" xfId="66" applyNumberFormat="1" applyFont="1" applyFill="1" applyBorder="1" applyAlignment="1">
      <alignment vertical="center" wrapText="1"/>
      <protection/>
    </xf>
    <xf numFmtId="2" fontId="11" fillId="0" borderId="0" xfId="0" applyNumberFormat="1" applyFont="1" applyFill="1" applyBorder="1" applyAlignment="1">
      <alignment horizontal="justify" vertical="center" wrapText="1"/>
    </xf>
    <xf numFmtId="2" fontId="11" fillId="33" borderId="0" xfId="0" applyNumberFormat="1" applyFont="1" applyFill="1" applyBorder="1" applyAlignment="1">
      <alignment horizontal="justify" vertical="center" wrapText="1"/>
    </xf>
    <xf numFmtId="2" fontId="14" fillId="0" borderId="0" xfId="0" applyNumberFormat="1" applyFont="1" applyFill="1" applyBorder="1" applyAlignment="1">
      <alignment horizontal="justify" vertical="center" wrapText="1"/>
    </xf>
    <xf numFmtId="2" fontId="11" fillId="37" borderId="0" xfId="0" applyNumberFormat="1" applyFont="1" applyFill="1" applyBorder="1" applyAlignment="1">
      <alignment horizontal="justify" vertical="center" wrapText="1"/>
    </xf>
    <xf numFmtId="2" fontId="13" fillId="33" borderId="0" xfId="0" applyNumberFormat="1" applyFont="1" applyFill="1" applyBorder="1" applyAlignment="1">
      <alignment horizontal="justify" vertical="center" wrapText="1"/>
    </xf>
    <xf numFmtId="2" fontId="15" fillId="0" borderId="0" xfId="0" applyNumberFormat="1" applyFont="1" applyFill="1" applyAlignment="1">
      <alignment wrapText="1"/>
    </xf>
    <xf numFmtId="2" fontId="15" fillId="0" borderId="0" xfId="0" applyNumberFormat="1" applyFont="1" applyFill="1" applyAlignment="1">
      <alignment vertical="center" wrapText="1"/>
    </xf>
    <xf numFmtId="4" fontId="0" fillId="0" borderId="0" xfId="0" applyNumberFormat="1" applyAlignment="1">
      <alignment/>
    </xf>
    <xf numFmtId="178" fontId="39" fillId="0" borderId="25" xfId="0" applyNumberFormat="1" applyFont="1" applyFill="1" applyBorder="1" applyAlignment="1">
      <alignment horizontal="justify" vertical="center" wrapText="1"/>
    </xf>
    <xf numFmtId="0" fontId="39" fillId="0" borderId="25" xfId="0" applyFont="1" applyFill="1" applyBorder="1" applyAlignment="1">
      <alignment vertical="center"/>
    </xf>
    <xf numFmtId="179" fontId="39" fillId="0" borderId="10" xfId="63" applyNumberFormat="1" applyFont="1" applyFill="1" applyBorder="1" applyAlignment="1">
      <alignment vertical="center"/>
      <protection/>
    </xf>
    <xf numFmtId="2" fontId="57" fillId="33" borderId="0" xfId="0" applyNumberFormat="1" applyFont="1" applyFill="1" applyBorder="1" applyAlignment="1">
      <alignment horizontal="justify" vertical="center" wrapText="1"/>
    </xf>
    <xf numFmtId="2" fontId="12" fillId="0" borderId="0" xfId="0" applyNumberFormat="1" applyFont="1" applyFill="1" applyBorder="1" applyAlignment="1">
      <alignment horizontal="justify" vertical="center" wrapText="1"/>
    </xf>
    <xf numFmtId="2" fontId="8" fillId="0" borderId="0" xfId="0" applyNumberFormat="1" applyFont="1" applyFill="1" applyAlignment="1">
      <alignment wrapText="1"/>
    </xf>
    <xf numFmtId="2" fontId="8" fillId="0" borderId="0" xfId="0" applyNumberFormat="1" applyFont="1" applyFill="1" applyAlignment="1">
      <alignment vertical="center" wrapText="1"/>
    </xf>
    <xf numFmtId="2" fontId="42" fillId="33" borderId="0" xfId="0" applyNumberFormat="1" applyFont="1" applyFill="1" applyBorder="1" applyAlignment="1">
      <alignment horizontal="justify" vertical="center" wrapText="1"/>
    </xf>
    <xf numFmtId="179" fontId="15" fillId="37" borderId="10" xfId="0" applyNumberFormat="1" applyFont="1" applyFill="1" applyBorder="1" applyAlignment="1">
      <alignment horizontal="center" vertical="center" wrapText="1"/>
    </xf>
    <xf numFmtId="4" fontId="8" fillId="0" borderId="26" xfId="0" applyNumberFormat="1" applyFont="1" applyBorder="1" applyAlignment="1">
      <alignment horizontal="right" vertical="center" wrapText="1"/>
    </xf>
    <xf numFmtId="0" fontId="110" fillId="0" borderId="21" xfId="0" applyFont="1" applyBorder="1" applyAlignment="1">
      <alignment horizontal="right" vertical="center" wrapText="1"/>
    </xf>
    <xf numFmtId="0" fontId="110" fillId="0" borderId="22" xfId="0" applyFont="1" applyBorder="1" applyAlignment="1">
      <alignment horizontal="right" vertical="center" wrapText="1"/>
    </xf>
    <xf numFmtId="4" fontId="111" fillId="0" borderId="23" xfId="0" applyNumberFormat="1" applyFont="1" applyBorder="1" applyAlignment="1">
      <alignment horizontal="right" vertical="center" wrapText="1"/>
    </xf>
    <xf numFmtId="4" fontId="110" fillId="0" borderId="23" xfId="0" applyNumberFormat="1" applyFont="1" applyBorder="1" applyAlignment="1">
      <alignment horizontal="right" vertical="center" wrapText="1"/>
    </xf>
    <xf numFmtId="3" fontId="0" fillId="0" borderId="0" xfId="0" applyNumberFormat="1" applyAlignment="1">
      <alignment/>
    </xf>
    <xf numFmtId="4" fontId="13" fillId="0" borderId="0" xfId="0" applyNumberFormat="1" applyFont="1" applyFill="1" applyAlignment="1">
      <alignment wrapText="1"/>
    </xf>
    <xf numFmtId="179" fontId="16" fillId="35" borderId="10" xfId="0" applyNumberFormat="1" applyFont="1" applyFill="1" applyBorder="1" applyAlignment="1">
      <alignment horizontal="right" vertical="center"/>
    </xf>
    <xf numFmtId="0" fontId="2" fillId="0" borderId="14" xfId="0" applyFont="1" applyBorder="1" applyAlignment="1">
      <alignment vertical="center" wrapText="1"/>
    </xf>
    <xf numFmtId="0" fontId="42" fillId="0" borderId="0" xfId="0" applyFont="1" applyFill="1" applyAlignment="1">
      <alignment horizontal="right" vertical="center"/>
    </xf>
    <xf numFmtId="0" fontId="42" fillId="0" borderId="0" xfId="0" applyFont="1" applyFill="1" applyAlignment="1">
      <alignment horizontal="left" vertical="center"/>
    </xf>
    <xf numFmtId="0" fontId="45" fillId="0" borderId="0" xfId="0" applyFont="1" applyFill="1" applyAlignment="1">
      <alignment horizontal="center" vertical="center" wrapText="1"/>
    </xf>
    <xf numFmtId="0" fontId="45" fillId="0" borderId="0" xfId="0" applyFont="1" applyFill="1" applyAlignment="1">
      <alignment horizontal="justify" vertical="center" wrapText="1"/>
    </xf>
    <xf numFmtId="3" fontId="45" fillId="0" borderId="0" xfId="0" applyNumberFormat="1" applyFont="1" applyFill="1" applyAlignment="1">
      <alignment horizontal="right" vertical="center" wrapText="1"/>
    </xf>
    <xf numFmtId="49" fontId="45" fillId="0" borderId="0" xfId="0" applyNumberFormat="1" applyFont="1" applyFill="1" applyAlignment="1">
      <alignment horizontal="center" vertical="center" wrapText="1"/>
    </xf>
    <xf numFmtId="49" fontId="36" fillId="0" borderId="0" xfId="0" applyNumberFormat="1" applyFont="1" applyFill="1" applyAlignment="1">
      <alignment vertical="center" wrapText="1"/>
    </xf>
    <xf numFmtId="2" fontId="36" fillId="0" borderId="0" xfId="0" applyNumberFormat="1" applyFont="1" applyFill="1" applyAlignment="1">
      <alignment vertical="center" wrapText="1"/>
    </xf>
    <xf numFmtId="0" fontId="45" fillId="33" borderId="0" xfId="0" applyFont="1" applyFill="1" applyBorder="1" applyAlignment="1">
      <alignment horizontal="justify" vertical="center" wrapText="1"/>
    </xf>
    <xf numFmtId="0" fontId="45" fillId="0" borderId="0" xfId="62" applyFont="1">
      <alignment/>
      <protection/>
    </xf>
    <xf numFmtId="2" fontId="45" fillId="33" borderId="0" xfId="0" applyNumberFormat="1" applyFont="1" applyFill="1" applyBorder="1" applyAlignment="1">
      <alignment horizontal="justify" vertical="center" wrapText="1"/>
    </xf>
    <xf numFmtId="0" fontId="45" fillId="0" borderId="0" xfId="0" applyFont="1" applyFill="1" applyBorder="1" applyAlignment="1">
      <alignment horizontal="justify" vertical="center" wrapText="1"/>
    </xf>
    <xf numFmtId="3" fontId="36" fillId="0" borderId="0" xfId="0" applyNumberFormat="1" applyFont="1" applyFill="1" applyAlignment="1">
      <alignment vertical="center" wrapText="1"/>
    </xf>
    <xf numFmtId="194" fontId="11" fillId="37" borderId="10" xfId="0" applyNumberFormat="1" applyFont="1" applyFill="1" applyBorder="1" applyAlignment="1">
      <alignment horizontal="right" vertical="center" wrapText="1"/>
    </xf>
    <xf numFmtId="4" fontId="14" fillId="40" borderId="10" xfId="0" applyNumberFormat="1" applyFont="1" applyFill="1" applyBorder="1" applyAlignment="1">
      <alignment horizontal="right" vertical="center" wrapText="1"/>
    </xf>
    <xf numFmtId="49"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2" fontId="57" fillId="0" borderId="0" xfId="0" applyNumberFormat="1" applyFont="1" applyFill="1" applyBorder="1" applyAlignment="1">
      <alignment horizontal="justify" vertical="center" wrapText="1"/>
    </xf>
    <xf numFmtId="49" fontId="57" fillId="0" borderId="0" xfId="0" applyNumberFormat="1" applyFont="1" applyFill="1" applyBorder="1" applyAlignment="1">
      <alignment horizontal="justify" vertical="center" wrapText="1"/>
    </xf>
    <xf numFmtId="194" fontId="11" fillId="0" borderId="10" xfId="0" applyNumberFormat="1" applyFont="1" applyFill="1" applyBorder="1" applyAlignment="1">
      <alignment horizontal="right" vertical="center" wrapText="1"/>
    </xf>
    <xf numFmtId="0" fontId="0" fillId="0" borderId="16" xfId="0" applyFill="1" applyBorder="1" applyAlignment="1">
      <alignment vertical="center" wrapText="1"/>
    </xf>
    <xf numFmtId="0" fontId="42" fillId="0" borderId="0" xfId="0" applyFont="1" applyFill="1" applyBorder="1" applyAlignment="1">
      <alignment horizontal="justify" vertical="center" wrapText="1"/>
    </xf>
    <xf numFmtId="0" fontId="41" fillId="0" borderId="0" xfId="62" applyFont="1" applyFill="1">
      <alignment/>
      <protection/>
    </xf>
    <xf numFmtId="2" fontId="42" fillId="0" borderId="0" xfId="0" applyNumberFormat="1" applyFont="1" applyFill="1" applyBorder="1" applyAlignment="1">
      <alignment horizontal="justify" vertical="center" wrapText="1"/>
    </xf>
    <xf numFmtId="0" fontId="2" fillId="37" borderId="27" xfId="0" applyFont="1" applyFill="1" applyBorder="1" applyAlignment="1">
      <alignment horizontal="center" vertical="center" wrapText="1"/>
    </xf>
    <xf numFmtId="194" fontId="8" fillId="37" borderId="10" xfId="0" applyNumberFormat="1" applyFont="1" applyFill="1" applyBorder="1" applyAlignment="1">
      <alignment horizontal="right" vertical="center" wrapText="1"/>
    </xf>
    <xf numFmtId="194" fontId="8" fillId="37" borderId="27" xfId="0" applyNumberFormat="1" applyFont="1" applyFill="1" applyBorder="1" applyAlignment="1">
      <alignment horizontal="right" vertical="center" wrapText="1"/>
    </xf>
    <xf numFmtId="194" fontId="2" fillId="37" borderId="10" xfId="0" applyNumberFormat="1" applyFont="1" applyFill="1" applyBorder="1" applyAlignment="1">
      <alignment horizontal="right" vertical="center" wrapText="1"/>
    </xf>
    <xf numFmtId="194" fontId="2" fillId="37" borderId="27" xfId="0" applyNumberFormat="1" applyFont="1" applyFill="1" applyBorder="1" applyAlignment="1">
      <alignment horizontal="right" vertical="center" wrapText="1"/>
    </xf>
    <xf numFmtId="194" fontId="40" fillId="37" borderId="10" xfId="0" applyNumberFormat="1" applyFont="1" applyFill="1" applyBorder="1" applyAlignment="1">
      <alignment horizontal="right" vertical="center" wrapText="1"/>
    </xf>
    <xf numFmtId="194" fontId="40" fillId="37" borderId="27" xfId="0" applyNumberFormat="1" applyFont="1" applyFill="1" applyBorder="1" applyAlignment="1">
      <alignment horizontal="right" vertical="center" wrapText="1"/>
    </xf>
    <xf numFmtId="194" fontId="40" fillId="37" borderId="10" xfId="0" applyNumberFormat="1" applyFont="1" applyFill="1" applyBorder="1" applyAlignment="1">
      <alignment horizontal="right" vertical="center" wrapText="1"/>
    </xf>
    <xf numFmtId="194" fontId="40" fillId="37" borderId="27" xfId="0" applyNumberFormat="1" applyFont="1" applyFill="1" applyBorder="1" applyAlignment="1">
      <alignment horizontal="right" vertical="center" wrapText="1"/>
    </xf>
    <xf numFmtId="194" fontId="8" fillId="37" borderId="28" xfId="0" applyNumberFormat="1" applyFont="1" applyFill="1" applyBorder="1" applyAlignment="1">
      <alignment horizontal="right" vertical="center" wrapText="1"/>
    </xf>
    <xf numFmtId="4" fontId="8" fillId="37" borderId="28" xfId="0" applyNumberFormat="1" applyFont="1" applyFill="1" applyBorder="1" applyAlignment="1">
      <alignment horizontal="right" vertical="center" wrapText="1"/>
    </xf>
    <xf numFmtId="0" fontId="8" fillId="37" borderId="28" xfId="0" applyFont="1" applyFill="1" applyBorder="1" applyAlignment="1">
      <alignment horizontal="justify" vertical="center" wrapText="1"/>
    </xf>
    <xf numFmtId="4" fontId="8" fillId="37" borderId="28" xfId="0" applyNumberFormat="1" applyFont="1" applyFill="1" applyBorder="1" applyAlignment="1">
      <alignment horizontal="justify" vertical="center" wrapText="1"/>
    </xf>
    <xf numFmtId="194" fontId="8" fillId="37" borderId="29" xfId="0" applyNumberFormat="1" applyFont="1" applyFill="1" applyBorder="1" applyAlignment="1">
      <alignment horizontal="right" vertical="center" wrapText="1"/>
    </xf>
    <xf numFmtId="194" fontId="8" fillId="37" borderId="10" xfId="0" applyNumberFormat="1" applyFont="1" applyFill="1" applyBorder="1" applyAlignment="1">
      <alignment horizontal="right" vertical="center"/>
    </xf>
    <xf numFmtId="194" fontId="8" fillId="37" borderId="27" xfId="0" applyNumberFormat="1" applyFont="1" applyFill="1" applyBorder="1" applyAlignment="1">
      <alignment horizontal="right" vertical="center"/>
    </xf>
    <xf numFmtId="194" fontId="2" fillId="37" borderId="10" xfId="0" applyNumberFormat="1" applyFont="1" applyFill="1" applyBorder="1" applyAlignment="1">
      <alignment horizontal="right" vertical="center"/>
    </xf>
    <xf numFmtId="194" fontId="2" fillId="37" borderId="27" xfId="0" applyNumberFormat="1" applyFont="1" applyFill="1" applyBorder="1" applyAlignment="1">
      <alignment horizontal="right" vertical="center"/>
    </xf>
    <xf numFmtId="194" fontId="8" fillId="37" borderId="28" xfId="0" applyNumberFormat="1" applyFont="1" applyFill="1" applyBorder="1" applyAlignment="1">
      <alignment horizontal="right" vertical="center"/>
    </xf>
    <xf numFmtId="194" fontId="8" fillId="37" borderId="29" xfId="0" applyNumberFormat="1" applyFont="1" applyFill="1" applyBorder="1" applyAlignment="1">
      <alignment horizontal="right" vertical="center"/>
    </xf>
    <xf numFmtId="194" fontId="8" fillId="37" borderId="10" xfId="0" applyNumberFormat="1" applyFont="1" applyFill="1" applyBorder="1" applyAlignment="1">
      <alignment vertical="center" wrapText="1"/>
    </xf>
    <xf numFmtId="194" fontId="8" fillId="33" borderId="10" xfId="0" applyNumberFormat="1" applyFont="1" applyFill="1" applyBorder="1" applyAlignment="1">
      <alignment horizontal="center" vertical="center" wrapText="1"/>
    </xf>
    <xf numFmtId="41" fontId="8" fillId="33" borderId="27" xfId="0" applyNumberFormat="1" applyFont="1" applyFill="1" applyBorder="1" applyAlignment="1">
      <alignment horizontal="center" vertical="center" wrapText="1"/>
    </xf>
    <xf numFmtId="194" fontId="2" fillId="37" borderId="10" xfId="0" applyNumberFormat="1" applyFont="1" applyFill="1" applyBorder="1" applyAlignment="1">
      <alignment vertical="center" wrapText="1"/>
    </xf>
    <xf numFmtId="194" fontId="2" fillId="33" borderId="10" xfId="0" applyNumberFormat="1" applyFont="1" applyFill="1" applyBorder="1" applyAlignment="1">
      <alignment horizontal="center" vertical="center" wrapText="1"/>
    </xf>
    <xf numFmtId="41" fontId="2" fillId="33" borderId="27" xfId="0" applyNumberFormat="1" applyFont="1" applyFill="1" applyBorder="1" applyAlignment="1">
      <alignment horizontal="center" vertical="center" wrapText="1"/>
    </xf>
    <xf numFmtId="194" fontId="2" fillId="37" borderId="28" xfId="0" applyNumberFormat="1" applyFont="1" applyFill="1" applyBorder="1" applyAlignment="1">
      <alignment vertical="center" wrapText="1"/>
    </xf>
    <xf numFmtId="43" fontId="12" fillId="0" borderId="0" xfId="0" applyNumberFormat="1" applyFont="1" applyFill="1" applyBorder="1" applyAlignment="1">
      <alignment horizontal="justify" vertical="center" wrapText="1"/>
    </xf>
    <xf numFmtId="0" fontId="11" fillId="0" borderId="30" xfId="0" applyFont="1" applyFill="1" applyBorder="1" applyAlignment="1">
      <alignment horizontal="center" vertical="center" wrapText="1"/>
    </xf>
    <xf numFmtId="0" fontId="14" fillId="0" borderId="24" xfId="0" applyFont="1" applyFill="1" applyBorder="1" applyAlignment="1">
      <alignment horizontal="center" vertical="center" wrapText="1"/>
    </xf>
    <xf numFmtId="37" fontId="11" fillId="0" borderId="10" xfId="0" applyNumberFormat="1" applyFont="1" applyBorder="1" applyAlignment="1">
      <alignment horizontal="right" vertical="center" wrapText="1"/>
    </xf>
    <xf numFmtId="37" fontId="14" fillId="35" borderId="10" xfId="0" applyNumberFormat="1" applyFont="1" applyFill="1" applyBorder="1" applyAlignment="1">
      <alignment horizontal="center" vertical="center" wrapText="1"/>
    </xf>
    <xf numFmtId="37" fontId="14" fillId="0" borderId="10" xfId="0" applyNumberFormat="1" applyFont="1" applyBorder="1" applyAlignment="1">
      <alignment horizontal="right" vertical="center" wrapText="1"/>
    </xf>
    <xf numFmtId="0" fontId="14" fillId="0" borderId="31" xfId="0" applyFont="1" applyBorder="1" applyAlignment="1">
      <alignment horizontal="center" vertical="center" wrapText="1"/>
    </xf>
    <xf numFmtId="0" fontId="14" fillId="0" borderId="21" xfId="0" applyFont="1" applyBorder="1" applyAlignment="1">
      <alignment horizontal="center" vertical="center" wrapText="1"/>
    </xf>
    <xf numFmtId="0" fontId="13" fillId="0" borderId="0" xfId="0" applyFont="1" applyAlignment="1">
      <alignment vertical="center" wrapText="1"/>
    </xf>
    <xf numFmtId="0" fontId="14" fillId="0" borderId="22" xfId="0" applyFont="1" applyBorder="1" applyAlignment="1">
      <alignment horizontal="center" vertical="center" wrapText="1"/>
    </xf>
    <xf numFmtId="0" fontId="14" fillId="0" borderId="21" xfId="0" applyFont="1" applyBorder="1" applyAlignment="1">
      <alignment vertical="center" wrapText="1"/>
    </xf>
    <xf numFmtId="4" fontId="14" fillId="0" borderId="21" xfId="0" applyNumberFormat="1" applyFont="1" applyBorder="1" applyAlignment="1">
      <alignment horizontal="right" vertical="center" wrapText="1"/>
    </xf>
    <xf numFmtId="4" fontId="8" fillId="0" borderId="21" xfId="0" applyNumberFormat="1" applyFont="1" applyBorder="1" applyAlignment="1">
      <alignment horizontal="right" vertical="center" wrapText="1"/>
    </xf>
    <xf numFmtId="0" fontId="11" fillId="0" borderId="21" xfId="0" applyFont="1" applyBorder="1" applyAlignment="1">
      <alignment horizontal="right" vertical="center" wrapText="1"/>
    </xf>
    <xf numFmtId="0" fontId="11" fillId="0" borderId="22" xfId="0" applyFont="1" applyBorder="1" applyAlignment="1">
      <alignment horizontal="center" vertical="center" wrapText="1"/>
    </xf>
    <xf numFmtId="0" fontId="11" fillId="0" borderId="21" xfId="0" applyFont="1" applyBorder="1" applyAlignment="1">
      <alignment vertical="center" wrapText="1"/>
    </xf>
    <xf numFmtId="0" fontId="11" fillId="0" borderId="21" xfId="0" applyFont="1" applyBorder="1" applyAlignment="1">
      <alignment horizontal="center" vertical="center" wrapText="1"/>
    </xf>
    <xf numFmtId="4" fontId="11" fillId="0" borderId="21" xfId="0" applyNumberFormat="1" applyFont="1" applyBorder="1" applyAlignment="1">
      <alignment horizontal="right" vertical="center" wrapText="1"/>
    </xf>
    <xf numFmtId="4" fontId="14" fillId="0" borderId="26" xfId="0" applyNumberFormat="1" applyFont="1" applyBorder="1" applyAlignment="1">
      <alignment horizontal="right" vertical="center" wrapText="1"/>
    </xf>
    <xf numFmtId="4" fontId="11" fillId="0" borderId="22" xfId="0" applyNumberFormat="1" applyFont="1" applyBorder="1" applyAlignment="1">
      <alignment horizontal="right" vertical="center" wrapText="1"/>
    </xf>
    <xf numFmtId="4" fontId="40" fillId="0" borderId="21" xfId="0" applyNumberFormat="1" applyFont="1" applyBorder="1" applyAlignment="1">
      <alignment horizontal="right" vertical="center" wrapText="1"/>
    </xf>
    <xf numFmtId="0" fontId="11" fillId="0" borderId="22" xfId="0" applyFont="1" applyBorder="1" applyAlignment="1">
      <alignment horizontal="right" vertical="center" wrapText="1"/>
    </xf>
    <xf numFmtId="0" fontId="40" fillId="0" borderId="21" xfId="0" applyFont="1" applyBorder="1" applyAlignment="1">
      <alignment horizontal="right" vertical="center" wrapText="1"/>
    </xf>
    <xf numFmtId="4" fontId="14" fillId="0" borderId="23" xfId="0" applyNumberFormat="1" applyFont="1" applyBorder="1" applyAlignment="1">
      <alignment horizontal="right" vertical="center" wrapText="1"/>
    </xf>
    <xf numFmtId="0" fontId="14" fillId="0" borderId="26" xfId="0" applyFont="1" applyBorder="1" applyAlignment="1">
      <alignment horizontal="center" vertical="center" wrapText="1"/>
    </xf>
    <xf numFmtId="0" fontId="4" fillId="0" borderId="0" xfId="0" applyFont="1" applyFill="1" applyAlignment="1">
      <alignment horizontal="left" wrapText="1"/>
    </xf>
    <xf numFmtId="0" fontId="11" fillId="0" borderId="11" xfId="0" applyFont="1" applyFill="1" applyBorder="1" applyAlignment="1">
      <alignment horizontal="left" vertical="center" wrapText="1"/>
    </xf>
    <xf numFmtId="0" fontId="4" fillId="0" borderId="10" xfId="0" applyFont="1" applyFill="1" applyBorder="1" applyAlignment="1">
      <alignment horizontal="left" wrapText="1"/>
    </xf>
    <xf numFmtId="0" fontId="106" fillId="0" borderId="24" xfId="61" applyFont="1" applyFill="1" applyBorder="1" applyAlignment="1">
      <alignment horizontal="center" vertical="center" wrapText="1"/>
      <protection/>
    </xf>
    <xf numFmtId="0" fontId="106" fillId="0" borderId="24" xfId="62" applyFont="1" applyFill="1" applyBorder="1" applyAlignment="1">
      <alignment horizontal="left" vertical="center" wrapText="1"/>
      <protection/>
    </xf>
    <xf numFmtId="0" fontId="60" fillId="0" borderId="24" xfId="62" applyFont="1" applyFill="1" applyBorder="1" applyAlignment="1">
      <alignment horizontal="center" vertical="center" wrapText="1"/>
      <protection/>
    </xf>
    <xf numFmtId="4" fontId="60" fillId="0" borderId="24" xfId="45" applyNumberFormat="1" applyFont="1" applyFill="1" applyBorder="1" applyAlignment="1">
      <alignment horizontal="right" vertical="center" wrapText="1"/>
    </xf>
    <xf numFmtId="0" fontId="60" fillId="0" borderId="24" xfId="62" applyFont="1" applyFill="1" applyBorder="1" applyAlignment="1">
      <alignment horizontal="right" vertical="center" wrapText="1"/>
      <protection/>
    </xf>
    <xf numFmtId="0" fontId="106" fillId="0" borderId="11" xfId="61" applyFont="1" applyFill="1" applyBorder="1" applyAlignment="1">
      <alignment horizontal="center" vertical="center" wrapText="1"/>
      <protection/>
    </xf>
    <xf numFmtId="0" fontId="106" fillId="0" borderId="11" xfId="62" applyFont="1" applyFill="1" applyBorder="1" applyAlignment="1">
      <alignment horizontal="left" vertical="center" wrapText="1"/>
      <protection/>
    </xf>
    <xf numFmtId="0" fontId="60" fillId="0" borderId="11" xfId="62" applyFont="1" applyFill="1" applyBorder="1" applyAlignment="1">
      <alignment horizontal="center" vertical="center" wrapText="1"/>
      <protection/>
    </xf>
    <xf numFmtId="4" fontId="60" fillId="0" borderId="11" xfId="45" applyNumberFormat="1" applyFont="1" applyFill="1" applyBorder="1" applyAlignment="1">
      <alignment horizontal="right" vertical="center" wrapText="1"/>
    </xf>
    <xf numFmtId="0" fontId="60" fillId="0" borderId="11" xfId="62" applyFont="1" applyFill="1" applyBorder="1" applyAlignment="1">
      <alignment horizontal="right" vertical="center" wrapText="1"/>
      <protection/>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36" borderId="13"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6" fillId="36"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6" fillId="8" borderId="24"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2" fontId="16" fillId="8" borderId="24" xfId="0" applyNumberFormat="1" applyFont="1" applyFill="1" applyBorder="1" applyAlignment="1">
      <alignment horizontal="center" vertical="center" wrapText="1"/>
    </xf>
    <xf numFmtId="2" fontId="16" fillId="8" borderId="11" xfId="0"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5" fillId="0" borderId="0" xfId="0" applyFont="1" applyBorder="1" applyAlignment="1">
      <alignment horizontal="center" vertical="center" wrapText="1"/>
    </xf>
    <xf numFmtId="0" fontId="16" fillId="34" borderId="24"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11" xfId="0" applyFont="1" applyFill="1" applyBorder="1" applyAlignment="1">
      <alignment horizontal="center" vertical="center" wrapText="1"/>
    </xf>
    <xf numFmtId="0" fontId="15" fillId="37" borderId="10" xfId="0" applyFont="1" applyFill="1" applyBorder="1" applyAlignment="1">
      <alignment horizontal="center" vertical="center" wrapText="1"/>
    </xf>
    <xf numFmtId="3" fontId="15" fillId="37" borderId="24" xfId="0" applyNumberFormat="1" applyFont="1" applyFill="1" applyBorder="1" applyAlignment="1">
      <alignment horizontal="center" vertical="center" wrapText="1"/>
    </xf>
    <xf numFmtId="3" fontId="15" fillId="37" borderId="30" xfId="0" applyNumberFormat="1" applyFont="1" applyFill="1" applyBorder="1" applyAlignment="1">
      <alignment horizontal="center" vertical="center" wrapText="1"/>
    </xf>
    <xf numFmtId="3" fontId="15" fillId="37" borderId="11" xfId="0" applyNumberFormat="1" applyFont="1" applyFill="1" applyBorder="1" applyAlignment="1">
      <alignment horizontal="center" vertical="center" wrapText="1"/>
    </xf>
    <xf numFmtId="49" fontId="15" fillId="37" borderId="10" xfId="0" applyNumberFormat="1"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11" xfId="0" applyFont="1" applyFill="1" applyBorder="1" applyAlignment="1">
      <alignment horizontal="center" vertical="center" wrapText="1"/>
    </xf>
    <xf numFmtId="3" fontId="54" fillId="37" borderId="0" xfId="0" applyNumberFormat="1" applyFont="1" applyFill="1" applyAlignment="1">
      <alignment horizontal="center" vertical="center" wrapText="1"/>
    </xf>
    <xf numFmtId="3" fontId="15" fillId="37" borderId="13" xfId="0" applyNumberFormat="1" applyFont="1" applyFill="1" applyBorder="1" applyAlignment="1">
      <alignment horizontal="center" vertical="center" wrapText="1"/>
    </xf>
    <xf numFmtId="3" fontId="15" fillId="37" borderId="14" xfId="0" applyNumberFormat="1" applyFont="1" applyFill="1" applyBorder="1" applyAlignment="1">
      <alignment horizontal="center" vertical="center" wrapText="1"/>
    </xf>
    <xf numFmtId="49" fontId="15" fillId="37" borderId="13" xfId="0" applyNumberFormat="1" applyFont="1" applyFill="1" applyBorder="1" applyAlignment="1">
      <alignment horizontal="center" vertical="center" wrapText="1"/>
    </xf>
    <xf numFmtId="49" fontId="15" fillId="37" borderId="14" xfId="0" applyNumberFormat="1" applyFont="1" applyFill="1" applyBorder="1" applyAlignment="1">
      <alignment horizontal="center" vertical="center" wrapText="1"/>
    </xf>
    <xf numFmtId="49" fontId="15" fillId="37" borderId="15" xfId="0" applyNumberFormat="1" applyFont="1" applyFill="1" applyBorder="1" applyAlignment="1">
      <alignment horizontal="center" vertical="center" wrapText="1"/>
    </xf>
    <xf numFmtId="49" fontId="15" fillId="37" borderId="24" xfId="0" applyNumberFormat="1" applyFont="1" applyFill="1" applyBorder="1" applyAlignment="1">
      <alignment horizontal="center" vertical="center" wrapText="1"/>
    </xf>
    <xf numFmtId="49" fontId="15" fillId="37" borderId="11" xfId="0" applyNumberFormat="1" applyFont="1" applyFill="1" applyBorder="1" applyAlignment="1">
      <alignment horizontal="center" vertical="center" wrapText="1"/>
    </xf>
    <xf numFmtId="0" fontId="36" fillId="37" borderId="13" xfId="0" applyFont="1" applyFill="1" applyBorder="1" applyAlignment="1">
      <alignment horizontal="left" vertical="center" wrapText="1"/>
    </xf>
    <xf numFmtId="0" fontId="36" fillId="37" borderId="14" xfId="0" applyFont="1" applyFill="1" applyBorder="1" applyAlignment="1">
      <alignment horizontal="left" vertical="center" wrapText="1"/>
    </xf>
    <xf numFmtId="0" fontId="36" fillId="37" borderId="15" xfId="0" applyFont="1" applyFill="1" applyBorder="1" applyAlignment="1">
      <alignment horizontal="left" vertical="center" wrapText="1"/>
    </xf>
    <xf numFmtId="0" fontId="50" fillId="37" borderId="0" xfId="0" applyFont="1" applyFill="1" applyAlignment="1">
      <alignment horizontal="left" vertical="center" wrapText="1"/>
    </xf>
    <xf numFmtId="0" fontId="51" fillId="37" borderId="0" xfId="0" applyFont="1" applyFill="1" applyAlignment="1">
      <alignment horizontal="center" vertical="center" wrapText="1"/>
    </xf>
    <xf numFmtId="0" fontId="52" fillId="37" borderId="0" xfId="0" applyFont="1" applyFill="1" applyAlignment="1">
      <alignment horizontal="center" vertical="center" wrapText="1"/>
    </xf>
    <xf numFmtId="0" fontId="15" fillId="37" borderId="30" xfId="0" applyFont="1" applyFill="1" applyBorder="1" applyAlignment="1">
      <alignment horizontal="center" vertical="center" wrapText="1"/>
    </xf>
    <xf numFmtId="49" fontId="54" fillId="37" borderId="0" xfId="0" applyNumberFormat="1" applyFont="1" applyFill="1" applyAlignment="1">
      <alignment horizontal="center" vertical="center" wrapText="1"/>
    </xf>
    <xf numFmtId="0" fontId="36" fillId="37" borderId="13" xfId="0" applyFont="1" applyFill="1" applyBorder="1" applyAlignment="1">
      <alignment horizontal="center" vertical="center" wrapText="1"/>
    </xf>
    <xf numFmtId="0" fontId="36" fillId="37" borderId="14" xfId="0" applyFont="1" applyFill="1" applyBorder="1" applyAlignment="1">
      <alignment horizontal="center" vertical="center" wrapText="1"/>
    </xf>
    <xf numFmtId="0" fontId="36" fillId="37" borderId="15" xfId="0" applyFont="1" applyFill="1" applyBorder="1" applyAlignment="1">
      <alignment horizontal="center" vertical="center" wrapText="1"/>
    </xf>
    <xf numFmtId="0" fontId="53" fillId="37" borderId="16" xfId="0" applyFont="1" applyFill="1" applyBorder="1" applyAlignment="1">
      <alignment horizontal="left" vertical="center" wrapText="1"/>
    </xf>
    <xf numFmtId="0" fontId="15" fillId="37" borderId="13" xfId="0" applyFont="1" applyFill="1" applyBorder="1" applyAlignment="1">
      <alignment horizontal="left" vertical="center" wrapText="1"/>
    </xf>
    <xf numFmtId="0" fontId="15" fillId="37" borderId="14" xfId="0" applyFont="1" applyFill="1" applyBorder="1" applyAlignment="1">
      <alignment horizontal="left" vertical="center" wrapText="1"/>
    </xf>
    <xf numFmtId="0" fontId="15" fillId="37" borderId="15" xfId="0" applyFont="1" applyFill="1" applyBorder="1" applyAlignment="1">
      <alignment horizontal="left" vertical="center" wrapText="1"/>
    </xf>
    <xf numFmtId="0" fontId="15" fillId="37" borderId="13" xfId="0" applyFont="1" applyFill="1" applyBorder="1" applyAlignment="1">
      <alignment horizontal="center" vertical="center" wrapText="1"/>
    </xf>
    <xf numFmtId="0" fontId="15" fillId="37" borderId="14" xfId="0" applyFont="1" applyFill="1" applyBorder="1" applyAlignment="1">
      <alignment horizontal="center" vertical="center" wrapText="1"/>
    </xf>
    <xf numFmtId="0" fontId="15" fillId="37" borderId="15" xfId="0" applyFont="1" applyFill="1" applyBorder="1" applyAlignment="1">
      <alignment horizontal="center" vertical="center" wrapText="1"/>
    </xf>
    <xf numFmtId="0" fontId="36" fillId="37" borderId="10" xfId="0" applyFont="1" applyFill="1" applyBorder="1" applyAlignment="1">
      <alignment horizontal="center" vertical="center" wrapText="1"/>
    </xf>
    <xf numFmtId="49" fontId="36" fillId="37" borderId="10" xfId="0" applyNumberFormat="1" applyFont="1" applyFill="1" applyBorder="1" applyAlignment="1">
      <alignment horizontal="center" vertical="center" wrapText="1"/>
    </xf>
    <xf numFmtId="0" fontId="36" fillId="37" borderId="24" xfId="0" applyFont="1" applyFill="1" applyBorder="1" applyAlignment="1">
      <alignment horizontal="center" vertical="center" wrapText="1"/>
    </xf>
    <xf numFmtId="0" fontId="36" fillId="37" borderId="30" xfId="0" applyFont="1" applyFill="1" applyBorder="1" applyAlignment="1">
      <alignment horizontal="center" vertical="center" wrapText="1"/>
    </xf>
    <xf numFmtId="0" fontId="36" fillId="37" borderId="11" xfId="0" applyFont="1" applyFill="1" applyBorder="1" applyAlignment="1">
      <alignment horizontal="center" vertical="center" wrapText="1"/>
    </xf>
    <xf numFmtId="3" fontId="36" fillId="37" borderId="24" xfId="0" applyNumberFormat="1" applyFont="1" applyFill="1" applyBorder="1" applyAlignment="1">
      <alignment horizontal="center" vertical="center" wrapText="1"/>
    </xf>
    <xf numFmtId="3" fontId="36" fillId="37" borderId="30" xfId="0" applyNumberFormat="1" applyFont="1" applyFill="1" applyBorder="1" applyAlignment="1">
      <alignment horizontal="center" vertical="center" wrapText="1"/>
    </xf>
    <xf numFmtId="3" fontId="36" fillId="37" borderId="11" xfId="0" applyNumberFormat="1" applyFont="1" applyFill="1" applyBorder="1" applyAlignment="1">
      <alignment horizontal="center" vertical="center" wrapText="1"/>
    </xf>
    <xf numFmtId="0" fontId="58" fillId="37" borderId="0" xfId="0" applyFont="1" applyFill="1" applyAlignment="1">
      <alignment horizontal="center" vertical="center" wrapText="1"/>
    </xf>
    <xf numFmtId="0" fontId="50" fillId="0" borderId="0" xfId="0" applyFont="1" applyFill="1" applyAlignment="1">
      <alignment horizontal="left" vertical="center" wrapText="1"/>
    </xf>
    <xf numFmtId="0" fontId="58" fillId="0" borderId="0" xfId="0" applyFont="1" applyFill="1" applyAlignment="1">
      <alignment horizontal="center" vertical="center" wrapText="1"/>
    </xf>
    <xf numFmtId="0" fontId="52" fillId="0" borderId="0" xfId="0" applyFont="1" applyFill="1" applyAlignment="1">
      <alignment horizontal="center" vertical="center" wrapText="1"/>
    </xf>
    <xf numFmtId="0" fontId="36" fillId="2" borderId="10"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2" borderId="11" xfId="0" applyFont="1" applyFill="1" applyBorder="1" applyAlignment="1">
      <alignment horizontal="center" vertical="center" wrapText="1"/>
    </xf>
    <xf numFmtId="49" fontId="36" fillId="2"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0" fontId="53" fillId="0" borderId="0" xfId="0" applyFont="1" applyFill="1" applyBorder="1" applyAlignment="1">
      <alignment horizontal="left" vertical="center" wrapText="1"/>
    </xf>
    <xf numFmtId="3" fontId="54" fillId="0" borderId="0" xfId="0" applyNumberFormat="1" applyFont="1" applyFill="1" applyAlignment="1">
      <alignment horizontal="center" vertical="center" wrapText="1"/>
    </xf>
    <xf numFmtId="49" fontId="54" fillId="0" borderId="0" xfId="0" applyNumberFormat="1" applyFont="1" applyFill="1" applyAlignment="1">
      <alignment horizontal="center" vertical="center" wrapText="1"/>
    </xf>
    <xf numFmtId="3" fontId="36" fillId="2" borderId="24" xfId="0" applyNumberFormat="1" applyFont="1" applyFill="1" applyBorder="1" applyAlignment="1">
      <alignment horizontal="center" vertical="center" wrapText="1"/>
    </xf>
    <xf numFmtId="3" fontId="36" fillId="2" borderId="30" xfId="0" applyNumberFormat="1" applyFont="1" applyFill="1" applyBorder="1" applyAlignment="1">
      <alignment horizontal="center" vertical="center" wrapText="1"/>
    </xf>
    <xf numFmtId="3" fontId="36" fillId="2" borderId="11" xfId="0" applyNumberFormat="1" applyFont="1" applyFill="1" applyBorder="1" applyAlignment="1">
      <alignment horizontal="center" vertical="center" wrapText="1"/>
    </xf>
    <xf numFmtId="0" fontId="15" fillId="38" borderId="10" xfId="0" applyFont="1" applyFill="1" applyBorder="1" applyAlignment="1">
      <alignment horizontal="left" vertical="center" wrapText="1"/>
    </xf>
    <xf numFmtId="0" fontId="14" fillId="8" borderId="10" xfId="0" applyFont="1" applyFill="1" applyBorder="1" applyAlignment="1">
      <alignment horizontal="center" vertical="center" wrapText="1"/>
    </xf>
    <xf numFmtId="3" fontId="8" fillId="0" borderId="0" xfId="0" applyNumberFormat="1" applyFont="1" applyFill="1" applyAlignment="1">
      <alignment horizontal="center" wrapText="1"/>
    </xf>
    <xf numFmtId="0" fontId="14" fillId="8" borderId="24" xfId="0" applyFont="1" applyFill="1" applyBorder="1" applyAlignment="1">
      <alignment horizontal="center" vertical="center" wrapText="1"/>
    </xf>
    <xf numFmtId="0" fontId="14" fillId="8" borderId="11" xfId="0" applyFont="1" applyFill="1" applyBorder="1" applyAlignment="1">
      <alignment horizontal="center" vertical="center" wrapText="1"/>
    </xf>
    <xf numFmtId="2" fontId="14" fillId="8" borderId="24" xfId="0" applyNumberFormat="1" applyFont="1" applyFill="1" applyBorder="1" applyAlignment="1">
      <alignment horizontal="center" vertical="center" wrapText="1"/>
    </xf>
    <xf numFmtId="2" fontId="14" fillId="8" borderId="11" xfId="0" applyNumberFormat="1" applyFont="1" applyFill="1" applyBorder="1" applyAlignment="1">
      <alignment horizontal="center" vertical="center" wrapText="1"/>
    </xf>
    <xf numFmtId="0" fontId="8" fillId="0" borderId="0" xfId="0" applyFont="1" applyBorder="1" applyAlignment="1">
      <alignment horizontal="left" vertical="center"/>
    </xf>
    <xf numFmtId="49" fontId="8" fillId="0" borderId="0" xfId="0" applyNumberFormat="1" applyFont="1" applyFill="1" applyAlignment="1">
      <alignment horizontal="center" vertical="center" wrapText="1"/>
    </xf>
    <xf numFmtId="2" fontId="16" fillId="8" borderId="10" xfId="0" applyNumberFormat="1"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8" fillId="33" borderId="0" xfId="0" applyFont="1" applyFill="1" applyBorder="1" applyAlignment="1">
      <alignment vertical="center" wrapText="1"/>
    </xf>
    <xf numFmtId="0" fontId="30" fillId="0" borderId="0" xfId="0" applyFont="1" applyAlignment="1">
      <alignment vertical="center" wrapText="1"/>
    </xf>
    <xf numFmtId="0" fontId="14" fillId="34" borderId="10" xfId="66" applyFont="1" applyFill="1" applyBorder="1" applyAlignment="1">
      <alignment horizontal="center" vertical="center" wrapText="1"/>
      <protection/>
    </xf>
    <xf numFmtId="2" fontId="14"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3" fontId="15" fillId="0" borderId="0" xfId="62" applyNumberFormat="1" applyFont="1" applyFill="1" applyAlignment="1">
      <alignment horizontal="center" vertical="center" wrapText="1"/>
      <protection/>
    </xf>
    <xf numFmtId="3" fontId="15" fillId="0" borderId="0" xfId="62" applyNumberFormat="1" applyFont="1" applyFill="1" applyAlignment="1">
      <alignment horizontal="left" vertical="center" wrapText="1"/>
      <protection/>
    </xf>
    <xf numFmtId="0" fontId="31" fillId="33" borderId="16" xfId="0" applyFont="1" applyFill="1" applyBorder="1" applyAlignment="1">
      <alignment vertical="center" wrapText="1"/>
    </xf>
    <xf numFmtId="0" fontId="0" fillId="0" borderId="16" xfId="0" applyFont="1" applyBorder="1" applyAlignment="1">
      <alignment vertical="center" wrapText="1"/>
    </xf>
    <xf numFmtId="0" fontId="0" fillId="0" borderId="16" xfId="0" applyBorder="1" applyAlignment="1">
      <alignment vertical="center" wrapText="1"/>
    </xf>
    <xf numFmtId="0" fontId="56" fillId="33" borderId="0"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14" fillId="35" borderId="13" xfId="0" applyNumberFormat="1" applyFont="1" applyFill="1" applyBorder="1" applyAlignment="1">
      <alignment horizontal="center" vertical="center"/>
    </xf>
    <xf numFmtId="0" fontId="14" fillId="35" borderId="15" xfId="0" applyNumberFormat="1" applyFont="1" applyFill="1" applyBorder="1" applyAlignment="1">
      <alignment horizontal="center" vertical="center"/>
    </xf>
    <xf numFmtId="0" fontId="36" fillId="0" borderId="0" xfId="0" applyFont="1" applyBorder="1" applyAlignment="1">
      <alignment horizontal="center" vertical="center" wrapText="1"/>
    </xf>
    <xf numFmtId="0" fontId="14" fillId="34" borderId="24"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14" fillId="34" borderId="10" xfId="0" applyNumberFormat="1" applyFont="1" applyFill="1" applyBorder="1" applyAlignment="1">
      <alignment horizontal="center" vertical="center" wrapText="1"/>
    </xf>
    <xf numFmtId="0" fontId="14" fillId="35" borderId="13" xfId="0" applyFont="1" applyFill="1" applyBorder="1" applyAlignment="1">
      <alignment horizontal="left" vertical="center"/>
    </xf>
    <xf numFmtId="0" fontId="14" fillId="35" borderId="14" xfId="0" applyFont="1" applyFill="1" applyBorder="1" applyAlignment="1">
      <alignment horizontal="left" vertical="center"/>
    </xf>
    <xf numFmtId="0" fontId="14" fillId="35" borderId="15" xfId="0" applyFont="1" applyFill="1" applyBorder="1" applyAlignment="1">
      <alignment horizontal="left" vertical="center"/>
    </xf>
    <xf numFmtId="178" fontId="14" fillId="35" borderId="13" xfId="0" applyNumberFormat="1" applyFont="1" applyFill="1" applyBorder="1" applyAlignment="1">
      <alignment horizontal="left" vertical="center" wrapText="1"/>
    </xf>
    <xf numFmtId="178" fontId="14" fillId="35" borderId="14" xfId="0" applyNumberFormat="1" applyFont="1" applyFill="1" applyBorder="1" applyAlignment="1">
      <alignment horizontal="left" vertical="center" wrapText="1"/>
    </xf>
    <xf numFmtId="178" fontId="14" fillId="35" borderId="15" xfId="0" applyNumberFormat="1" applyFont="1" applyFill="1" applyBorder="1" applyAlignment="1">
      <alignment horizontal="left" vertical="center" wrapText="1"/>
    </xf>
    <xf numFmtId="3" fontId="11" fillId="0" borderId="13" xfId="0" applyNumberFormat="1" applyFont="1" applyFill="1" applyBorder="1" applyAlignment="1">
      <alignment horizontal="right" vertical="center" wrapText="1"/>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3" fontId="11"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0" fontId="14" fillId="36" borderId="13" xfId="0" applyFont="1" applyFill="1" applyBorder="1" applyAlignment="1">
      <alignment horizontal="left" vertical="center" wrapText="1"/>
    </xf>
    <xf numFmtId="0" fontId="14" fillId="36" borderId="14" xfId="0" applyFont="1" applyFill="1" applyBorder="1" applyAlignment="1">
      <alignment horizontal="left" vertical="center" wrapText="1"/>
    </xf>
    <xf numFmtId="0" fontId="14" fillId="36" borderId="15" xfId="0" applyFont="1" applyFill="1" applyBorder="1" applyAlignment="1">
      <alignment horizontal="left" vertical="center" wrapText="1"/>
    </xf>
    <xf numFmtId="0" fontId="14" fillId="8" borderId="10"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34" borderId="10"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6" fillId="0" borderId="0" xfId="0" applyNumberFormat="1" applyFont="1" applyFill="1" applyBorder="1" applyAlignment="1">
      <alignment horizontal="left" vertical="center"/>
    </xf>
    <xf numFmtId="0" fontId="8" fillId="0" borderId="0" xfId="0" applyFont="1" applyBorder="1" applyAlignment="1">
      <alignment horizontal="center" vertical="center" wrapText="1"/>
    </xf>
    <xf numFmtId="3" fontId="54" fillId="0" borderId="0" xfId="0" applyNumberFormat="1" applyFont="1" applyFill="1" applyAlignment="1">
      <alignment horizontal="center" wrapText="1"/>
    </xf>
    <xf numFmtId="0" fontId="47"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178" fontId="8" fillId="0" borderId="13" xfId="0" applyNumberFormat="1" applyFont="1" applyFill="1" applyBorder="1" applyAlignment="1">
      <alignment horizontal="left" vertical="center" wrapText="1"/>
    </xf>
    <xf numFmtId="178" fontId="8" fillId="0" borderId="14" xfId="0" applyNumberFormat="1" applyFont="1" applyFill="1" applyBorder="1" applyAlignment="1">
      <alignment horizontal="left" vertical="center" wrapText="1"/>
    </xf>
    <xf numFmtId="178" fontId="8" fillId="0" borderId="15"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8" fillId="0" borderId="10" xfId="0" applyFont="1" applyFill="1" applyBorder="1" applyAlignment="1">
      <alignment horizontal="left" vertical="center"/>
    </xf>
    <xf numFmtId="2" fontId="14" fillId="0" borderId="10" xfId="0" applyNumberFormat="1" applyFont="1" applyFill="1" applyBorder="1" applyAlignment="1">
      <alignment horizontal="center" vertical="center" wrapText="1"/>
    </xf>
    <xf numFmtId="3" fontId="36" fillId="0" borderId="0" xfId="0" applyNumberFormat="1" applyFont="1" applyFill="1" applyAlignment="1">
      <alignment horizontal="center" vertical="center" wrapText="1"/>
    </xf>
    <xf numFmtId="3" fontId="36" fillId="0" borderId="0" xfId="62" applyNumberFormat="1" applyFont="1" applyFill="1" applyAlignment="1">
      <alignment horizontal="center" vertical="center" wrapText="1"/>
      <protection/>
    </xf>
    <xf numFmtId="3" fontId="36" fillId="0" borderId="0" xfId="62" applyNumberFormat="1" applyFont="1" applyFill="1" applyAlignment="1">
      <alignment horizontal="left" vertical="center" wrapText="1"/>
      <protection/>
    </xf>
    <xf numFmtId="3" fontId="36" fillId="0" borderId="0" xfId="0" applyNumberFormat="1" applyFont="1" applyFill="1" applyAlignment="1">
      <alignment horizontal="center" wrapText="1"/>
    </xf>
    <xf numFmtId="49" fontId="36"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3" fontId="15" fillId="0" borderId="0" xfId="0" applyNumberFormat="1" applyFont="1" applyFill="1" applyAlignment="1">
      <alignment horizontal="center" wrapText="1"/>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3" fontId="16" fillId="0" borderId="13" xfId="0" applyNumberFormat="1" applyFont="1" applyFill="1" applyBorder="1" applyAlignment="1">
      <alignment horizontal="left" vertical="center" wrapText="1"/>
    </xf>
    <xf numFmtId="3" fontId="16" fillId="0" borderId="14" xfId="0" applyNumberFormat="1" applyFont="1" applyFill="1" applyBorder="1" applyAlignment="1">
      <alignment horizontal="left" vertical="center" wrapText="1"/>
    </xf>
    <xf numFmtId="3" fontId="16" fillId="0" borderId="15"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11" fillId="0" borderId="2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4" fillId="0" borderId="2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06" fillId="0" borderId="24" xfId="61" applyFont="1" applyFill="1" applyBorder="1" applyAlignment="1">
      <alignment horizontal="center" vertical="center" wrapText="1"/>
      <protection/>
    </xf>
    <xf numFmtId="0" fontId="106" fillId="0" borderId="11" xfId="61" applyFont="1" applyFill="1" applyBorder="1" applyAlignment="1">
      <alignment horizontal="center" vertical="center" wrapText="1"/>
      <protection/>
    </xf>
    <xf numFmtId="0" fontId="14" fillId="0" borderId="10" xfId="66" applyFont="1" applyFill="1" applyBorder="1" applyAlignment="1">
      <alignment horizontal="center" vertical="center" wrapText="1"/>
      <protection/>
    </xf>
    <xf numFmtId="0" fontId="29" fillId="0" borderId="10" xfId="0" applyFont="1" applyFill="1" applyBorder="1" applyAlignment="1">
      <alignment wrapText="1"/>
    </xf>
    <xf numFmtId="0" fontId="31" fillId="0" borderId="16" xfId="0" applyFont="1" applyFill="1" applyBorder="1" applyAlignment="1">
      <alignment vertical="center" wrapText="1"/>
    </xf>
    <xf numFmtId="0" fontId="0" fillId="0" borderId="16" xfId="0" applyFont="1" applyFill="1" applyBorder="1" applyAlignment="1">
      <alignment vertical="center" wrapText="1"/>
    </xf>
    <xf numFmtId="0" fontId="16" fillId="0" borderId="0" xfId="0" applyFont="1" applyFill="1" applyBorder="1" applyAlignment="1">
      <alignment vertical="center" wrapText="1"/>
    </xf>
    <xf numFmtId="0" fontId="28" fillId="0" borderId="0" xfId="0" applyFont="1" applyFill="1" applyAlignment="1">
      <alignment vertical="center" wrapText="1"/>
    </xf>
    <xf numFmtId="0" fontId="8" fillId="0" borderId="0" xfId="0" applyFont="1" applyFill="1" applyBorder="1" applyAlignment="1">
      <alignment horizontal="center" vertical="center" wrapText="1"/>
    </xf>
    <xf numFmtId="0" fontId="30" fillId="0" borderId="0" xfId="0" applyFont="1" applyFill="1" applyAlignment="1">
      <alignment vertical="center" wrapText="1"/>
    </xf>
    <xf numFmtId="0" fontId="11" fillId="0" borderId="10" xfId="0" applyFont="1" applyFill="1" applyBorder="1" applyAlignment="1">
      <alignment horizontal="center" vertical="center" wrapText="1"/>
    </xf>
    <xf numFmtId="2" fontId="14" fillId="0" borderId="24" xfId="0" applyNumberFormat="1" applyFont="1" applyFill="1" applyBorder="1" applyAlignment="1">
      <alignment horizontal="center" vertical="center" wrapText="1"/>
    </xf>
    <xf numFmtId="0" fontId="8" fillId="34" borderId="10" xfId="66" applyFont="1" applyFill="1" applyBorder="1" applyAlignment="1">
      <alignment horizontal="center" vertical="center" wrapText="1"/>
      <protection/>
    </xf>
    <xf numFmtId="0" fontId="8" fillId="34" borderId="10" xfId="0" applyFont="1" applyFill="1" applyBorder="1" applyAlignment="1">
      <alignment horizontal="center" vertical="center" wrapText="1"/>
    </xf>
    <xf numFmtId="0" fontId="40" fillId="33" borderId="0" xfId="0" applyFont="1" applyFill="1" applyBorder="1" applyAlignment="1">
      <alignment horizontal="left" vertical="center" wrapText="1"/>
    </xf>
    <xf numFmtId="0" fontId="30" fillId="0" borderId="0" xfId="0" applyFont="1" applyBorder="1" applyAlignment="1">
      <alignment horizontal="left" vertical="center" wrapText="1"/>
    </xf>
    <xf numFmtId="0" fontId="16" fillId="33" borderId="0" xfId="0" applyFont="1" applyFill="1" applyBorder="1" applyAlignment="1">
      <alignment vertical="center" wrapText="1"/>
    </xf>
    <xf numFmtId="0" fontId="28" fillId="0" borderId="0" xfId="0" applyFont="1" applyAlignment="1">
      <alignment vertical="center" wrapText="1"/>
    </xf>
    <xf numFmtId="0" fontId="8" fillId="0" borderId="0" xfId="66" applyFont="1" applyFill="1" applyBorder="1" applyAlignment="1">
      <alignment horizontal="center" vertical="center" wrapText="1"/>
      <protection/>
    </xf>
    <xf numFmtId="2" fontId="8"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2" fontId="8" fillId="34" borderId="24"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0" fillId="0" borderId="0" xfId="0" applyFont="1" applyBorder="1" applyAlignment="1">
      <alignment vertical="center" wrapText="1"/>
    </xf>
    <xf numFmtId="0" fontId="8" fillId="33" borderId="0" xfId="0" applyFont="1" applyFill="1" applyBorder="1" applyAlignment="1">
      <alignment horizontal="center" vertical="center" wrapText="1"/>
    </xf>
    <xf numFmtId="0" fontId="40" fillId="33" borderId="0" xfId="0" applyFont="1" applyFill="1" applyBorder="1" applyAlignment="1">
      <alignment horizontal="right" vertical="center" wrapText="1"/>
    </xf>
    <xf numFmtId="0" fontId="30" fillId="0" borderId="0" xfId="0" applyFont="1" applyBorder="1" applyAlignment="1">
      <alignment horizontal="right" wrapText="1"/>
    </xf>
    <xf numFmtId="0" fontId="30" fillId="0" borderId="0" xfId="0" applyFont="1" applyBorder="1" applyAlignment="1">
      <alignment wrapText="1"/>
    </xf>
    <xf numFmtId="0" fontId="30" fillId="34" borderId="10" xfId="0" applyFont="1" applyFill="1" applyBorder="1" applyAlignment="1">
      <alignment wrapText="1"/>
    </xf>
    <xf numFmtId="0" fontId="29" fillId="34" borderId="10" xfId="0" applyFont="1" applyFill="1" applyBorder="1" applyAlignment="1">
      <alignment wrapText="1"/>
    </xf>
    <xf numFmtId="0" fontId="31" fillId="33"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wrapText="1"/>
    </xf>
    <xf numFmtId="49" fontId="31" fillId="33" borderId="0" xfId="0" applyNumberFormat="1" applyFont="1" applyFill="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Border="1" applyAlignment="1">
      <alignment horizontal="left" vertical="center" wrapText="1"/>
    </xf>
    <xf numFmtId="49" fontId="0" fillId="0" borderId="0" xfId="0" applyNumberFormat="1" applyAlignment="1">
      <alignment vertical="center" wrapText="1"/>
    </xf>
    <xf numFmtId="0" fontId="16" fillId="0" borderId="0" xfId="0" applyFont="1" applyFill="1" applyAlignment="1">
      <alignment horizontal="left" wrapText="1"/>
    </xf>
    <xf numFmtId="0" fontId="28" fillId="0" borderId="0" xfId="0" applyFont="1" applyAlignment="1">
      <alignment wrapText="1"/>
    </xf>
    <xf numFmtId="0" fontId="30" fillId="0" borderId="0" xfId="0" applyFont="1" applyAlignment="1">
      <alignment wrapText="1"/>
    </xf>
    <xf numFmtId="0" fontId="31" fillId="0" borderId="0" xfId="0" applyFont="1" applyFill="1" applyBorder="1" applyAlignment="1">
      <alignment horizontal="right" vertical="center" wrapText="1"/>
    </xf>
    <xf numFmtId="0" fontId="0" fillId="0" borderId="0" xfId="0" applyFont="1" applyBorder="1" applyAlignment="1">
      <alignment horizontal="right" wrapText="1"/>
    </xf>
    <xf numFmtId="0" fontId="0" fillId="0" borderId="0" xfId="0" applyBorder="1" applyAlignment="1">
      <alignment wrapText="1"/>
    </xf>
    <xf numFmtId="0" fontId="16" fillId="0" borderId="0" xfId="0" applyFont="1" applyFill="1" applyAlignment="1">
      <alignment horizontal="left" vertical="center" wrapText="1"/>
    </xf>
    <xf numFmtId="0" fontId="0" fillId="0" borderId="0" xfId="0" applyFont="1" applyBorder="1" applyAlignment="1">
      <alignment horizontal="right" vertical="center" wrapText="1"/>
    </xf>
    <xf numFmtId="0" fontId="0" fillId="0" borderId="0" xfId="0" applyBorder="1" applyAlignment="1">
      <alignment vertical="center" wrapText="1"/>
    </xf>
    <xf numFmtId="0" fontId="8" fillId="0" borderId="0" xfId="0" applyNumberFormat="1" applyFont="1" applyFill="1" applyAlignment="1">
      <alignment horizontal="left"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2" fontId="40" fillId="0" borderId="16" xfId="0" applyNumberFormat="1" applyFont="1" applyFill="1" applyBorder="1" applyAlignment="1">
      <alignment vertical="center" wrapText="1"/>
    </xf>
    <xf numFmtId="0" fontId="30" fillId="0" borderId="16" xfId="0" applyFont="1" applyFill="1" applyBorder="1" applyAlignment="1">
      <alignment wrapText="1"/>
    </xf>
    <xf numFmtId="0" fontId="8" fillId="0" borderId="0" xfId="0" applyFont="1" applyFill="1" applyAlignment="1" applyProtection="1">
      <alignment horizontal="center" wrapText="1"/>
      <protection hidden="1"/>
    </xf>
    <xf numFmtId="0" fontId="14" fillId="0" borderId="30" xfId="0" applyFont="1" applyFill="1" applyBorder="1" applyAlignment="1">
      <alignment horizontal="center" vertical="center" wrapText="1"/>
    </xf>
    <xf numFmtId="43" fontId="14" fillId="35" borderId="13" xfId="0" applyNumberFormat="1" applyFont="1" applyFill="1" applyBorder="1" applyAlignment="1">
      <alignment horizontal="center" vertical="center" wrapText="1"/>
    </xf>
    <xf numFmtId="43" fontId="14" fillId="35" borderId="14" xfId="0" applyNumberFormat="1" applyFont="1" applyFill="1" applyBorder="1" applyAlignment="1">
      <alignment horizontal="center" vertical="center" wrapText="1"/>
    </xf>
    <xf numFmtId="43" fontId="14" fillId="35" borderId="15" xfId="0" applyNumberFormat="1" applyFont="1" applyFill="1" applyBorder="1" applyAlignment="1">
      <alignment horizontal="center" vertical="center" wrapText="1"/>
    </xf>
    <xf numFmtId="2" fontId="14" fillId="35" borderId="13" xfId="0" applyNumberFormat="1" applyFont="1" applyFill="1" applyBorder="1" applyAlignment="1">
      <alignment horizontal="center" vertical="center" wrapText="1"/>
    </xf>
    <xf numFmtId="2" fontId="14" fillId="35" borderId="14" xfId="0" applyNumberFormat="1" applyFont="1" applyFill="1" applyBorder="1" applyAlignment="1">
      <alignment horizontal="center" vertical="center" wrapText="1"/>
    </xf>
    <xf numFmtId="2" fontId="14" fillId="35" borderId="15" xfId="0" applyNumberFormat="1" applyFont="1" applyFill="1" applyBorder="1" applyAlignment="1">
      <alignment horizontal="center" vertical="center" wrapText="1"/>
    </xf>
    <xf numFmtId="2" fontId="14" fillId="34" borderId="24" xfId="0" applyNumberFormat="1" applyFont="1" applyFill="1" applyBorder="1" applyAlignment="1">
      <alignment horizontal="center" vertical="center" wrapText="1"/>
    </xf>
    <xf numFmtId="2" fontId="14" fillId="34" borderId="11" xfId="0" applyNumberFormat="1" applyFont="1" applyFill="1" applyBorder="1" applyAlignment="1">
      <alignment horizontal="center" vertical="center" wrapText="1"/>
    </xf>
    <xf numFmtId="3" fontId="16" fillId="0" borderId="0" xfId="0" applyNumberFormat="1" applyFont="1" applyFill="1" applyAlignment="1">
      <alignment horizontal="center" wrapText="1"/>
    </xf>
    <xf numFmtId="0" fontId="25" fillId="0" borderId="0" xfId="0" applyFont="1" applyFill="1" applyBorder="1" applyAlignment="1">
      <alignment horizontal="right" vertical="center" wrapText="1"/>
    </xf>
    <xf numFmtId="0" fontId="35" fillId="0" borderId="0" xfId="0" applyFont="1" applyBorder="1" applyAlignment="1">
      <alignment horizontal="right" vertical="center" wrapText="1"/>
    </xf>
    <xf numFmtId="0" fontId="35" fillId="0" borderId="0" xfId="0" applyFont="1" applyBorder="1" applyAlignment="1">
      <alignment vertical="center" wrapText="1"/>
    </xf>
    <xf numFmtId="192" fontId="14" fillId="0" borderId="13"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192" fontId="14" fillId="0" borderId="13" xfId="0" applyNumberFormat="1" applyFont="1" applyBorder="1" applyAlignment="1">
      <alignment horizontal="left" vertical="center" wrapText="1"/>
    </xf>
    <xf numFmtId="192" fontId="14" fillId="0" borderId="15" xfId="0" applyNumberFormat="1" applyFont="1" applyBorder="1" applyAlignment="1">
      <alignment horizontal="left" vertical="center" wrapText="1"/>
    </xf>
    <xf numFmtId="49" fontId="16" fillId="0" borderId="0" xfId="0" applyNumberFormat="1" applyFont="1" applyFill="1" applyAlignment="1">
      <alignment horizontal="center" vertical="center" wrapText="1"/>
    </xf>
    <xf numFmtId="43" fontId="14" fillId="0" borderId="13" xfId="0" applyNumberFormat="1" applyFont="1" applyBorder="1" applyAlignment="1">
      <alignment horizontal="center" vertical="center" wrapText="1"/>
    </xf>
    <xf numFmtId="43" fontId="14" fillId="0" borderId="14" xfId="0" applyNumberFormat="1" applyFont="1" applyBorder="1" applyAlignment="1">
      <alignment horizontal="center" vertical="center" wrapText="1"/>
    </xf>
    <xf numFmtId="43" fontId="14" fillId="0" borderId="15" xfId="0" applyNumberFormat="1" applyFont="1" applyBorder="1" applyAlignment="1">
      <alignment horizontal="center" vertical="center" wrapText="1"/>
    </xf>
    <xf numFmtId="0" fontId="8" fillId="0" borderId="0" xfId="0" applyFont="1" applyFill="1" applyBorder="1" applyAlignment="1">
      <alignment vertical="center" wrapText="1"/>
    </xf>
    <xf numFmtId="0" fontId="56" fillId="0" borderId="0"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0" fillId="0" borderId="16" xfId="0" applyFill="1" applyBorder="1" applyAlignment="1">
      <alignment vertical="center" wrapText="1"/>
    </xf>
    <xf numFmtId="0" fontId="14" fillId="0" borderId="33" xfId="0" applyFont="1" applyBorder="1" applyAlignment="1">
      <alignment horizontal="center" vertical="center" wrapText="1"/>
    </xf>
    <xf numFmtId="0" fontId="14" fillId="0" borderId="22" xfId="0" applyFont="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BIEU-CC1" xfId="65"/>
    <cellStyle name="Normal_bieuDH"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2066925</xdr:colOff>
      <xdr:row>52</xdr:row>
      <xdr:rowOff>66675</xdr:rowOff>
    </xdr:from>
    <xdr:to>
      <xdr:col>1</xdr:col>
      <xdr:colOff>2381250</xdr:colOff>
      <xdr:row>52</xdr:row>
      <xdr:rowOff>152400</xdr:rowOff>
    </xdr:to>
    <xdr:sp fLocksText="0">
      <xdr:nvSpPr>
        <xdr:cNvPr id="1" name="Text Box 10"/>
        <xdr:cNvSpPr txBox="1">
          <a:spLocks noChangeArrowheads="1"/>
        </xdr:cNvSpPr>
      </xdr:nvSpPr>
      <xdr:spPr>
        <a:xfrm>
          <a:off x="2667000" y="16535400"/>
          <a:ext cx="314325" cy="857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TT.%20Tri%20T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dministrator\Downloads\L&#432;&#417;ng%20An%20Tr&#2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Administrator\Downloads\L&#234;%20Tr&#23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Administrator\Downloads\L&#7841;c%20Qu&#7899;i.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Users\Administrator\Downloads\C&#244;%20T&#24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Users\Administrator\Downloads\Ch&#226;u%20L&#259;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Users\Administrator\Downloads\An%20T&#7913;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istrator\Downloads\TT.%20Ba%20Tru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istrator\Downloads\T&#226;n%20Tuy&#7871;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212;%20L&#226;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dministrator\Downloads\V&#297;nh%20Gi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dministrator\Downloads\V&#297;nh%20Ph&#432;&#7899;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dministrator\Downloads\T&#224;%20&#272;&#7843;n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dministrator\Downloads\N&#250;i%20T&#24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Administrator\Downloads\L&#432;&#417;ng%20P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hập_2017"/>
      <sheetName val="2018"/>
      <sheetName val="04KH-5"/>
      <sheetName val="07CH"/>
      <sheetName val="08CH"/>
      <sheetName val="09QH"/>
      <sheetName val="00000000"/>
      <sheetName val="10000000"/>
    </sheetNames>
    <sheetDataSet>
      <sheetData sheetId="5">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75"/>
  <sheetViews>
    <sheetView zoomScale="70" zoomScaleNormal="70" zoomScalePageLayoutView="0" workbookViewId="0" topLeftCell="A1">
      <selection activeCell="B9" sqref="B9:E9"/>
    </sheetView>
  </sheetViews>
  <sheetFormatPr defaultColWidth="9.140625" defaultRowHeight="12.75"/>
  <cols>
    <col min="1" max="1" width="7.421875" style="5" customWidth="1"/>
    <col min="2" max="2" width="25.57421875" style="2" customWidth="1"/>
    <col min="3" max="3" width="20.140625" style="2" customWidth="1"/>
    <col min="4" max="4" width="15.00390625" style="1" customWidth="1"/>
    <col min="5" max="5" width="13.7109375" style="6" customWidth="1"/>
    <col min="6" max="7" width="12.28125" style="8" customWidth="1"/>
    <col min="8" max="8" width="15.28125" style="7" customWidth="1"/>
    <col min="9" max="9" width="14.28125" style="7" customWidth="1"/>
    <col min="10" max="10" width="14.57421875" style="7" customWidth="1"/>
    <col min="11" max="11" width="12.8515625" style="7" customWidth="1"/>
    <col min="12" max="12" width="11.00390625" style="7" customWidth="1"/>
    <col min="13" max="13" width="15.421875" style="7" customWidth="1"/>
    <col min="14" max="14" width="18.140625" style="7" customWidth="1"/>
    <col min="15" max="15" width="16.140625" style="7" customWidth="1"/>
    <col min="16" max="16" width="17.57421875" style="7" customWidth="1"/>
    <col min="17" max="17" width="18.7109375" style="7" customWidth="1"/>
    <col min="18" max="18" width="13.28125" style="7" customWidth="1"/>
    <col min="19" max="19" width="8.7109375" style="7" customWidth="1"/>
    <col min="20" max="21" width="9.00390625" style="7" customWidth="1"/>
    <col min="22" max="22" width="10.57421875" style="7" customWidth="1"/>
    <col min="23" max="23" width="14.140625" style="7" customWidth="1"/>
    <col min="24" max="24" width="15.28125" style="7" customWidth="1"/>
    <col min="25" max="25" width="13.28125" style="7" customWidth="1"/>
    <col min="26" max="26" width="11.140625" style="7" customWidth="1"/>
    <col min="27" max="27" width="11.7109375" style="3" customWidth="1"/>
    <col min="28" max="111" width="9.140625" style="3" customWidth="1"/>
    <col min="112" max="16384" width="9.140625" style="1" customWidth="1"/>
  </cols>
  <sheetData>
    <row r="1" spans="1:2" ht="18.75">
      <c r="A1" s="729" t="s">
        <v>31</v>
      </c>
      <c r="B1" s="729"/>
    </row>
    <row r="2" spans="1:27" ht="61.5" customHeight="1">
      <c r="A2" s="730" t="s">
        <v>287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row>
    <row r="3" spans="1:27" ht="22.5" customHeight="1">
      <c r="A3" s="726"/>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row>
    <row r="4" spans="1:27" ht="22.5" customHeight="1">
      <c r="A4" s="4"/>
      <c r="B4" s="4"/>
      <c r="C4" s="4"/>
      <c r="D4" s="4"/>
      <c r="E4" s="4"/>
      <c r="F4" s="4"/>
      <c r="G4" s="4"/>
      <c r="H4" s="4"/>
      <c r="I4" s="4"/>
      <c r="J4" s="4"/>
      <c r="K4" s="4"/>
      <c r="L4" s="4"/>
      <c r="M4" s="4"/>
      <c r="N4" s="4"/>
      <c r="O4" s="4"/>
      <c r="P4" s="4"/>
      <c r="Q4" s="4"/>
      <c r="R4" s="4"/>
      <c r="S4" s="4"/>
      <c r="T4" s="4"/>
      <c r="U4" s="4"/>
      <c r="V4" s="4"/>
      <c r="W4" s="4"/>
      <c r="X4" s="4"/>
      <c r="Y4" s="4"/>
      <c r="Z4" s="4"/>
      <c r="AA4" s="4"/>
    </row>
    <row r="5" spans="1:27" ht="28.5" customHeight="1">
      <c r="A5" s="725" t="s">
        <v>8</v>
      </c>
      <c r="B5" s="725" t="s">
        <v>4</v>
      </c>
      <c r="C5" s="725" t="s">
        <v>0</v>
      </c>
      <c r="D5" s="725" t="s">
        <v>27</v>
      </c>
      <c r="E5" s="728" t="s">
        <v>9</v>
      </c>
      <c r="F5" s="727" t="s">
        <v>34</v>
      </c>
      <c r="G5" s="727" t="s">
        <v>35</v>
      </c>
      <c r="H5" s="728" t="s">
        <v>7</v>
      </c>
      <c r="I5" s="728"/>
      <c r="J5" s="728"/>
      <c r="K5" s="728"/>
      <c r="L5" s="728"/>
      <c r="M5" s="728"/>
      <c r="N5" s="728"/>
      <c r="O5" s="728"/>
      <c r="P5" s="728"/>
      <c r="Q5" s="728"/>
      <c r="R5" s="728"/>
      <c r="S5" s="728"/>
      <c r="T5" s="728"/>
      <c r="U5" s="728"/>
      <c r="V5" s="728"/>
      <c r="W5" s="728"/>
      <c r="X5" s="725" t="s">
        <v>29</v>
      </c>
      <c r="Y5" s="725" t="s">
        <v>19</v>
      </c>
      <c r="Z5" s="725" t="s">
        <v>30</v>
      </c>
      <c r="AA5" s="725" t="s">
        <v>304</v>
      </c>
    </row>
    <row r="6" spans="1:27" ht="40.5" customHeight="1">
      <c r="A6" s="725"/>
      <c r="B6" s="725"/>
      <c r="C6" s="725"/>
      <c r="D6" s="725"/>
      <c r="E6" s="728"/>
      <c r="F6" s="727"/>
      <c r="G6" s="727"/>
      <c r="H6" s="728" t="s">
        <v>11</v>
      </c>
      <c r="I6" s="728" t="s">
        <v>12</v>
      </c>
      <c r="J6" s="728" t="s">
        <v>13</v>
      </c>
      <c r="K6" s="728" t="s">
        <v>5</v>
      </c>
      <c r="L6" s="728" t="s">
        <v>6</v>
      </c>
      <c r="M6" s="728" t="s">
        <v>22</v>
      </c>
      <c r="N6" s="728" t="s">
        <v>23</v>
      </c>
      <c r="O6" s="728" t="s">
        <v>25</v>
      </c>
      <c r="P6" s="728" t="s">
        <v>24</v>
      </c>
      <c r="Q6" s="728" t="s">
        <v>26</v>
      </c>
      <c r="R6" s="728" t="s">
        <v>14</v>
      </c>
      <c r="S6" s="728" t="s">
        <v>21</v>
      </c>
      <c r="T6" s="728"/>
      <c r="U6" s="728"/>
      <c r="V6" s="728"/>
      <c r="W6" s="728" t="s">
        <v>28</v>
      </c>
      <c r="X6" s="725"/>
      <c r="Y6" s="725"/>
      <c r="Z6" s="725"/>
      <c r="AA6" s="725"/>
    </row>
    <row r="7" spans="1:27" ht="66" customHeight="1">
      <c r="A7" s="725"/>
      <c r="B7" s="725"/>
      <c r="C7" s="725"/>
      <c r="D7" s="725"/>
      <c r="E7" s="728"/>
      <c r="F7" s="727"/>
      <c r="G7" s="727"/>
      <c r="H7" s="728"/>
      <c r="I7" s="728"/>
      <c r="J7" s="728"/>
      <c r="K7" s="728"/>
      <c r="L7" s="728"/>
      <c r="M7" s="728"/>
      <c r="N7" s="728"/>
      <c r="O7" s="728"/>
      <c r="P7" s="728"/>
      <c r="Q7" s="728"/>
      <c r="R7" s="728"/>
      <c r="S7" s="9" t="s">
        <v>20</v>
      </c>
      <c r="T7" s="9" t="s">
        <v>10</v>
      </c>
      <c r="U7" s="9" t="s">
        <v>18</v>
      </c>
      <c r="V7" s="9" t="s">
        <v>286</v>
      </c>
      <c r="W7" s="728"/>
      <c r="X7" s="725"/>
      <c r="Y7" s="725"/>
      <c r="Z7" s="725"/>
      <c r="AA7" s="725"/>
    </row>
    <row r="8" spans="1:27" ht="36" customHeight="1">
      <c r="A8" s="153" t="s">
        <v>288</v>
      </c>
      <c r="B8" s="733" t="s">
        <v>291</v>
      </c>
      <c r="C8" s="734"/>
      <c r="D8" s="734"/>
      <c r="E8" s="735"/>
      <c r="F8" s="155"/>
      <c r="G8" s="155"/>
      <c r="H8" s="154"/>
      <c r="I8" s="154"/>
      <c r="J8" s="154"/>
      <c r="K8" s="154"/>
      <c r="L8" s="154"/>
      <c r="M8" s="154"/>
      <c r="N8" s="154"/>
      <c r="O8" s="154"/>
      <c r="P8" s="154"/>
      <c r="Q8" s="154"/>
      <c r="R8" s="154"/>
      <c r="S8" s="154"/>
      <c r="T8" s="154"/>
      <c r="U8" s="154"/>
      <c r="V8" s="154"/>
      <c r="W8" s="154"/>
      <c r="X8" s="153"/>
      <c r="Y8" s="153"/>
      <c r="Z8" s="153"/>
      <c r="AA8" s="153"/>
    </row>
    <row r="9" spans="1:27" ht="31.5" customHeight="1">
      <c r="A9" s="16" t="s">
        <v>1</v>
      </c>
      <c r="B9" s="736" t="s">
        <v>303</v>
      </c>
      <c r="C9" s="737"/>
      <c r="D9" s="737"/>
      <c r="E9" s="738"/>
      <c r="F9" s="156"/>
      <c r="G9" s="156"/>
      <c r="H9" s="9"/>
      <c r="I9" s="9"/>
      <c r="J9" s="9"/>
      <c r="K9" s="9"/>
      <c r="L9" s="9"/>
      <c r="M9" s="9"/>
      <c r="N9" s="9"/>
      <c r="O9" s="9"/>
      <c r="P9" s="9"/>
      <c r="Q9" s="9"/>
      <c r="R9" s="9"/>
      <c r="S9" s="9"/>
      <c r="T9" s="9"/>
      <c r="U9" s="9"/>
      <c r="V9" s="9"/>
      <c r="W9" s="9"/>
      <c r="X9" s="9"/>
      <c r="Y9" s="9"/>
      <c r="Z9" s="9"/>
      <c r="AA9" s="16"/>
    </row>
    <row r="10" spans="1:27" ht="30" customHeight="1">
      <c r="A10" s="10">
        <v>1</v>
      </c>
      <c r="B10" s="11"/>
      <c r="C10" s="11"/>
      <c r="D10" s="10"/>
      <c r="E10" s="12"/>
      <c r="F10" s="13"/>
      <c r="G10" s="13"/>
      <c r="H10" s="14"/>
      <c r="I10" s="14"/>
      <c r="J10" s="14"/>
      <c r="K10" s="14"/>
      <c r="L10" s="14"/>
      <c r="M10" s="14"/>
      <c r="N10" s="14"/>
      <c r="O10" s="14"/>
      <c r="P10" s="14"/>
      <c r="Q10" s="14"/>
      <c r="R10" s="14"/>
      <c r="S10" s="14"/>
      <c r="T10" s="14"/>
      <c r="U10" s="14"/>
      <c r="V10" s="14"/>
      <c r="W10" s="14"/>
      <c r="X10" s="14"/>
      <c r="Y10" s="14"/>
      <c r="Z10" s="14"/>
      <c r="AA10" s="10"/>
    </row>
    <row r="11" spans="1:27" ht="30" customHeight="1">
      <c r="A11" s="10">
        <v>2</v>
      </c>
      <c r="B11" s="11"/>
      <c r="C11" s="11"/>
      <c r="D11" s="10"/>
      <c r="E11" s="12"/>
      <c r="F11" s="13"/>
      <c r="G11" s="13"/>
      <c r="H11" s="14"/>
      <c r="I11" s="14"/>
      <c r="J11" s="14"/>
      <c r="K11" s="14"/>
      <c r="L11" s="14"/>
      <c r="M11" s="14"/>
      <c r="N11" s="14"/>
      <c r="O11" s="14"/>
      <c r="P11" s="14"/>
      <c r="Q11" s="14"/>
      <c r="R11" s="14"/>
      <c r="S11" s="14"/>
      <c r="T11" s="14"/>
      <c r="U11" s="14"/>
      <c r="V11" s="14"/>
      <c r="W11" s="14"/>
      <c r="X11" s="14"/>
      <c r="Y11" s="14"/>
      <c r="Z11" s="14"/>
      <c r="AA11" s="10"/>
    </row>
    <row r="12" spans="1:27" ht="30" customHeight="1">
      <c r="A12" s="10">
        <v>3</v>
      </c>
      <c r="B12" s="11"/>
      <c r="C12" s="11"/>
      <c r="D12" s="10"/>
      <c r="E12" s="12"/>
      <c r="F12" s="13"/>
      <c r="G12" s="13"/>
      <c r="H12" s="14"/>
      <c r="I12" s="14"/>
      <c r="J12" s="14"/>
      <c r="K12" s="14"/>
      <c r="L12" s="14"/>
      <c r="M12" s="14"/>
      <c r="N12" s="14"/>
      <c r="O12" s="14"/>
      <c r="P12" s="14"/>
      <c r="Q12" s="14"/>
      <c r="R12" s="14"/>
      <c r="S12" s="14"/>
      <c r="T12" s="14"/>
      <c r="U12" s="14"/>
      <c r="V12" s="14"/>
      <c r="W12" s="14"/>
      <c r="X12" s="14"/>
      <c r="Y12" s="14"/>
      <c r="Z12" s="14"/>
      <c r="AA12" s="10"/>
    </row>
    <row r="13" spans="1:27" ht="30" customHeight="1">
      <c r="A13" s="10" t="s">
        <v>15</v>
      </c>
      <c r="B13" s="11"/>
      <c r="C13" s="11"/>
      <c r="D13" s="10"/>
      <c r="E13" s="12"/>
      <c r="F13" s="13"/>
      <c r="G13" s="13"/>
      <c r="H13" s="14"/>
      <c r="I13" s="14"/>
      <c r="J13" s="14"/>
      <c r="K13" s="14"/>
      <c r="L13" s="14"/>
      <c r="M13" s="14"/>
      <c r="N13" s="14"/>
      <c r="O13" s="14"/>
      <c r="P13" s="14"/>
      <c r="Q13" s="14"/>
      <c r="R13" s="14"/>
      <c r="S13" s="14"/>
      <c r="T13" s="14"/>
      <c r="U13" s="14"/>
      <c r="V13" s="14"/>
      <c r="W13" s="14"/>
      <c r="X13" s="14"/>
      <c r="Y13" s="14"/>
      <c r="Z13" s="14"/>
      <c r="AA13" s="10"/>
    </row>
    <row r="14" spans="1:27" ht="30" customHeight="1">
      <c r="A14" s="16" t="s">
        <v>2</v>
      </c>
      <c r="B14" s="736" t="s">
        <v>292</v>
      </c>
      <c r="C14" s="737"/>
      <c r="D14" s="737"/>
      <c r="E14" s="738"/>
      <c r="F14" s="13"/>
      <c r="G14" s="13"/>
      <c r="H14" s="14"/>
      <c r="I14" s="14"/>
      <c r="J14" s="14"/>
      <c r="K14" s="14"/>
      <c r="L14" s="14"/>
      <c r="M14" s="14"/>
      <c r="N14" s="14"/>
      <c r="O14" s="14"/>
      <c r="P14" s="14"/>
      <c r="Q14" s="14"/>
      <c r="R14" s="14"/>
      <c r="S14" s="14"/>
      <c r="T14" s="14"/>
      <c r="U14" s="14"/>
      <c r="V14" s="14"/>
      <c r="W14" s="14"/>
      <c r="X14" s="14"/>
      <c r="Y14" s="14"/>
      <c r="Z14" s="14"/>
      <c r="AA14" s="10"/>
    </row>
    <row r="15" spans="1:27" ht="30" customHeight="1">
      <c r="A15" s="10">
        <v>1</v>
      </c>
      <c r="B15" s="11"/>
      <c r="C15" s="11"/>
      <c r="D15" s="10"/>
      <c r="E15" s="12"/>
      <c r="F15" s="13"/>
      <c r="G15" s="13"/>
      <c r="H15" s="14"/>
      <c r="I15" s="14"/>
      <c r="J15" s="14"/>
      <c r="K15" s="14"/>
      <c r="L15" s="14"/>
      <c r="M15" s="14"/>
      <c r="N15" s="14"/>
      <c r="O15" s="14"/>
      <c r="P15" s="14"/>
      <c r="Q15" s="14"/>
      <c r="R15" s="14"/>
      <c r="S15" s="14"/>
      <c r="T15" s="14"/>
      <c r="U15" s="14"/>
      <c r="V15" s="14"/>
      <c r="W15" s="14"/>
      <c r="X15" s="14"/>
      <c r="Y15" s="14"/>
      <c r="Z15" s="14"/>
      <c r="AA15" s="10"/>
    </row>
    <row r="16" spans="1:27" ht="30" customHeight="1">
      <c r="A16" s="10">
        <v>2</v>
      </c>
      <c r="B16" s="11"/>
      <c r="C16" s="11"/>
      <c r="D16" s="10"/>
      <c r="E16" s="12"/>
      <c r="F16" s="13"/>
      <c r="G16" s="13"/>
      <c r="H16" s="14"/>
      <c r="I16" s="14"/>
      <c r="J16" s="14"/>
      <c r="K16" s="14"/>
      <c r="L16" s="14"/>
      <c r="M16" s="14"/>
      <c r="N16" s="14"/>
      <c r="O16" s="14"/>
      <c r="P16" s="14"/>
      <c r="Q16" s="14"/>
      <c r="R16" s="14"/>
      <c r="S16" s="14"/>
      <c r="T16" s="14"/>
      <c r="U16" s="14"/>
      <c r="V16" s="14"/>
      <c r="W16" s="14"/>
      <c r="X16" s="14"/>
      <c r="Y16" s="14"/>
      <c r="Z16" s="14"/>
      <c r="AA16" s="10"/>
    </row>
    <row r="17" spans="1:27" ht="30" customHeight="1">
      <c r="A17" s="10">
        <v>3</v>
      </c>
      <c r="B17" s="11"/>
      <c r="C17" s="11"/>
      <c r="D17" s="10"/>
      <c r="E17" s="12"/>
      <c r="F17" s="13"/>
      <c r="G17" s="13"/>
      <c r="H17" s="14"/>
      <c r="I17" s="14"/>
      <c r="J17" s="14"/>
      <c r="K17" s="14"/>
      <c r="L17" s="14"/>
      <c r="M17" s="14"/>
      <c r="N17" s="14"/>
      <c r="O17" s="14"/>
      <c r="P17" s="14"/>
      <c r="Q17" s="14"/>
      <c r="R17" s="14"/>
      <c r="S17" s="14"/>
      <c r="T17" s="14"/>
      <c r="U17" s="14"/>
      <c r="V17" s="14"/>
      <c r="W17" s="14"/>
      <c r="X17" s="14"/>
      <c r="Y17" s="14"/>
      <c r="Z17" s="14"/>
      <c r="AA17" s="10"/>
    </row>
    <row r="18" spans="1:27" ht="30" customHeight="1">
      <c r="A18" s="10" t="s">
        <v>15</v>
      </c>
      <c r="B18" s="11"/>
      <c r="C18" s="11"/>
      <c r="D18" s="10"/>
      <c r="E18" s="12"/>
      <c r="F18" s="13"/>
      <c r="G18" s="13"/>
      <c r="H18" s="14"/>
      <c r="I18" s="14"/>
      <c r="J18" s="14"/>
      <c r="K18" s="14"/>
      <c r="L18" s="14"/>
      <c r="M18" s="14"/>
      <c r="N18" s="14"/>
      <c r="O18" s="14"/>
      <c r="P18" s="14"/>
      <c r="Q18" s="14"/>
      <c r="R18" s="14"/>
      <c r="S18" s="14"/>
      <c r="T18" s="14"/>
      <c r="U18" s="14"/>
      <c r="V18" s="14"/>
      <c r="W18" s="14"/>
      <c r="X18" s="14"/>
      <c r="Y18" s="14"/>
      <c r="Z18" s="14"/>
      <c r="AA18" s="10"/>
    </row>
    <row r="19" spans="1:27" ht="30" customHeight="1">
      <c r="A19" s="16" t="s">
        <v>3</v>
      </c>
      <c r="B19" s="736" t="s">
        <v>293</v>
      </c>
      <c r="C19" s="737"/>
      <c r="D19" s="737"/>
      <c r="E19" s="738"/>
      <c r="F19" s="13"/>
      <c r="G19" s="13"/>
      <c r="H19" s="14"/>
      <c r="I19" s="14"/>
      <c r="J19" s="14"/>
      <c r="K19" s="14"/>
      <c r="L19" s="14"/>
      <c r="M19" s="14"/>
      <c r="N19" s="14"/>
      <c r="O19" s="14"/>
      <c r="P19" s="14"/>
      <c r="Q19" s="14"/>
      <c r="R19" s="14"/>
      <c r="S19" s="14"/>
      <c r="T19" s="14"/>
      <c r="U19" s="14"/>
      <c r="V19" s="14"/>
      <c r="W19" s="14"/>
      <c r="X19" s="14"/>
      <c r="Y19" s="14"/>
      <c r="Z19" s="14"/>
      <c r="AA19" s="10"/>
    </row>
    <row r="20" spans="1:27" ht="30" customHeight="1">
      <c r="A20" s="10">
        <v>1</v>
      </c>
      <c r="B20" s="11"/>
      <c r="C20" s="11"/>
      <c r="D20" s="10"/>
      <c r="E20" s="12"/>
      <c r="F20" s="13"/>
      <c r="G20" s="13"/>
      <c r="H20" s="14"/>
      <c r="I20" s="14"/>
      <c r="J20" s="14"/>
      <c r="K20" s="14"/>
      <c r="L20" s="14"/>
      <c r="M20" s="14"/>
      <c r="N20" s="14"/>
      <c r="O20" s="14"/>
      <c r="P20" s="14"/>
      <c r="Q20" s="14"/>
      <c r="R20" s="14"/>
      <c r="S20" s="14"/>
      <c r="T20" s="14"/>
      <c r="U20" s="14"/>
      <c r="V20" s="14"/>
      <c r="W20" s="14"/>
      <c r="X20" s="14"/>
      <c r="Y20" s="14"/>
      <c r="Z20" s="14"/>
      <c r="AA20" s="10"/>
    </row>
    <row r="21" spans="1:27" ht="30" customHeight="1">
      <c r="A21" s="10">
        <v>2</v>
      </c>
      <c r="B21" s="11"/>
      <c r="C21" s="11"/>
      <c r="D21" s="10"/>
      <c r="E21" s="12"/>
      <c r="F21" s="13"/>
      <c r="G21" s="13"/>
      <c r="H21" s="14"/>
      <c r="I21" s="14"/>
      <c r="J21" s="14"/>
      <c r="K21" s="14"/>
      <c r="L21" s="14"/>
      <c r="M21" s="14"/>
      <c r="N21" s="14"/>
      <c r="O21" s="14"/>
      <c r="P21" s="14"/>
      <c r="Q21" s="14"/>
      <c r="R21" s="14"/>
      <c r="S21" s="14"/>
      <c r="T21" s="14"/>
      <c r="U21" s="14"/>
      <c r="V21" s="14"/>
      <c r="W21" s="14"/>
      <c r="X21" s="14"/>
      <c r="Y21" s="14"/>
      <c r="Z21" s="14"/>
      <c r="AA21" s="10"/>
    </row>
    <row r="22" spans="1:27" ht="30" customHeight="1">
      <c r="A22" s="10">
        <v>3</v>
      </c>
      <c r="B22" s="11"/>
      <c r="C22" s="11"/>
      <c r="D22" s="10"/>
      <c r="E22" s="12"/>
      <c r="F22" s="13"/>
      <c r="G22" s="13"/>
      <c r="H22" s="14"/>
      <c r="I22" s="14"/>
      <c r="J22" s="14"/>
      <c r="K22" s="14"/>
      <c r="L22" s="14"/>
      <c r="M22" s="14"/>
      <c r="N22" s="14"/>
      <c r="O22" s="14"/>
      <c r="P22" s="14"/>
      <c r="Q22" s="14"/>
      <c r="R22" s="14"/>
      <c r="S22" s="14"/>
      <c r="T22" s="14"/>
      <c r="U22" s="14"/>
      <c r="V22" s="14"/>
      <c r="W22" s="14"/>
      <c r="X22" s="14"/>
      <c r="Y22" s="14"/>
      <c r="Z22" s="14"/>
      <c r="AA22" s="10"/>
    </row>
    <row r="23" spans="1:27" ht="30" customHeight="1">
      <c r="A23" s="10" t="s">
        <v>15</v>
      </c>
      <c r="B23" s="11"/>
      <c r="C23" s="11"/>
      <c r="D23" s="10"/>
      <c r="E23" s="12"/>
      <c r="F23" s="13"/>
      <c r="G23" s="13"/>
      <c r="H23" s="14"/>
      <c r="I23" s="14"/>
      <c r="J23" s="14"/>
      <c r="K23" s="14"/>
      <c r="L23" s="14"/>
      <c r="M23" s="14"/>
      <c r="N23" s="14"/>
      <c r="O23" s="14"/>
      <c r="P23" s="14"/>
      <c r="Q23" s="14"/>
      <c r="R23" s="14"/>
      <c r="S23" s="14"/>
      <c r="T23" s="14"/>
      <c r="U23" s="14"/>
      <c r="V23" s="14"/>
      <c r="W23" s="14"/>
      <c r="X23" s="14"/>
      <c r="Y23" s="14"/>
      <c r="Z23" s="14"/>
      <c r="AA23" s="10"/>
    </row>
    <row r="24" spans="1:27" ht="30" customHeight="1">
      <c r="A24" s="731" t="s">
        <v>294</v>
      </c>
      <c r="B24" s="732"/>
      <c r="C24" s="15" t="s">
        <v>17</v>
      </c>
      <c r="D24" s="10"/>
      <c r="E24" s="9" t="s">
        <v>33</v>
      </c>
      <c r="F24" s="9" t="s">
        <v>33</v>
      </c>
      <c r="G24" s="9" t="s">
        <v>33</v>
      </c>
      <c r="H24" s="14"/>
      <c r="I24" s="14"/>
      <c r="J24" s="14"/>
      <c r="K24" s="14"/>
      <c r="L24" s="14"/>
      <c r="M24" s="14"/>
      <c r="N24" s="14"/>
      <c r="O24" s="14"/>
      <c r="P24" s="14"/>
      <c r="Q24" s="14"/>
      <c r="R24" s="14"/>
      <c r="S24" s="14"/>
      <c r="T24" s="14"/>
      <c r="U24" s="14"/>
      <c r="V24" s="14"/>
      <c r="W24" s="14"/>
      <c r="X24" s="14"/>
      <c r="Y24" s="14"/>
      <c r="Z24" s="14"/>
      <c r="AA24" s="10"/>
    </row>
    <row r="25" spans="1:27" ht="36" customHeight="1">
      <c r="A25" s="153" t="s">
        <v>289</v>
      </c>
      <c r="B25" s="733" t="s">
        <v>295</v>
      </c>
      <c r="C25" s="734"/>
      <c r="D25" s="734"/>
      <c r="E25" s="735"/>
      <c r="F25" s="155"/>
      <c r="G25" s="155"/>
      <c r="H25" s="154"/>
      <c r="I25" s="154"/>
      <c r="J25" s="154"/>
      <c r="K25" s="154"/>
      <c r="L25" s="154"/>
      <c r="M25" s="154"/>
      <c r="N25" s="154"/>
      <c r="O25" s="154"/>
      <c r="P25" s="154"/>
      <c r="Q25" s="154"/>
      <c r="R25" s="154"/>
      <c r="S25" s="154"/>
      <c r="T25" s="154"/>
      <c r="U25" s="154"/>
      <c r="V25" s="154"/>
      <c r="W25" s="154"/>
      <c r="X25" s="153"/>
      <c r="Y25" s="153"/>
      <c r="Z25" s="153"/>
      <c r="AA25" s="153"/>
    </row>
    <row r="26" spans="1:27" ht="27" customHeight="1">
      <c r="A26" s="16" t="s">
        <v>1</v>
      </c>
      <c r="B26" s="736" t="s">
        <v>303</v>
      </c>
      <c r="C26" s="737"/>
      <c r="D26" s="737"/>
      <c r="E26" s="738"/>
      <c r="F26" s="156"/>
      <c r="G26" s="156"/>
      <c r="H26" s="9"/>
      <c r="I26" s="9"/>
      <c r="J26" s="9"/>
      <c r="K26" s="9"/>
      <c r="L26" s="9"/>
      <c r="M26" s="9"/>
      <c r="N26" s="9"/>
      <c r="O26" s="9"/>
      <c r="P26" s="9"/>
      <c r="Q26" s="9"/>
      <c r="R26" s="9"/>
      <c r="S26" s="9"/>
      <c r="T26" s="9"/>
      <c r="U26" s="9"/>
      <c r="V26" s="9"/>
      <c r="W26" s="9"/>
      <c r="X26" s="9"/>
      <c r="Y26" s="9"/>
      <c r="Z26" s="9"/>
      <c r="AA26" s="16"/>
    </row>
    <row r="27" spans="1:27" ht="27" customHeight="1">
      <c r="A27" s="10">
        <v>1</v>
      </c>
      <c r="B27" s="11"/>
      <c r="C27" s="11"/>
      <c r="D27" s="10"/>
      <c r="E27" s="12"/>
      <c r="F27" s="13"/>
      <c r="G27" s="13"/>
      <c r="H27" s="14"/>
      <c r="I27" s="14"/>
      <c r="J27" s="14"/>
      <c r="K27" s="14"/>
      <c r="L27" s="14"/>
      <c r="M27" s="14"/>
      <c r="N27" s="14"/>
      <c r="O27" s="14"/>
      <c r="P27" s="14"/>
      <c r="Q27" s="14"/>
      <c r="R27" s="14"/>
      <c r="S27" s="14"/>
      <c r="T27" s="14"/>
      <c r="U27" s="14"/>
      <c r="V27" s="14"/>
      <c r="W27" s="14"/>
      <c r="X27" s="14"/>
      <c r="Y27" s="14"/>
      <c r="Z27" s="14"/>
      <c r="AA27" s="10"/>
    </row>
    <row r="28" spans="1:27" ht="27" customHeight="1">
      <c r="A28" s="10">
        <v>2</v>
      </c>
      <c r="B28" s="11"/>
      <c r="C28" s="11"/>
      <c r="D28" s="10"/>
      <c r="E28" s="12"/>
      <c r="F28" s="13"/>
      <c r="G28" s="13"/>
      <c r="H28" s="14"/>
      <c r="I28" s="14"/>
      <c r="J28" s="14"/>
      <c r="K28" s="14"/>
      <c r="L28" s="14"/>
      <c r="M28" s="14"/>
      <c r="N28" s="14"/>
      <c r="O28" s="14"/>
      <c r="P28" s="14"/>
      <c r="Q28" s="14"/>
      <c r="R28" s="14"/>
      <c r="S28" s="14"/>
      <c r="T28" s="14"/>
      <c r="U28" s="14"/>
      <c r="V28" s="14"/>
      <c r="W28" s="14"/>
      <c r="X28" s="14"/>
      <c r="Y28" s="14"/>
      <c r="Z28" s="14"/>
      <c r="AA28" s="10"/>
    </row>
    <row r="29" spans="1:27" ht="27" customHeight="1">
      <c r="A29" s="10">
        <v>3</v>
      </c>
      <c r="B29" s="11"/>
      <c r="C29" s="11"/>
      <c r="D29" s="10"/>
      <c r="E29" s="12"/>
      <c r="F29" s="13"/>
      <c r="G29" s="13"/>
      <c r="H29" s="14"/>
      <c r="I29" s="14"/>
      <c r="J29" s="14"/>
      <c r="K29" s="14"/>
      <c r="L29" s="14"/>
      <c r="M29" s="14"/>
      <c r="N29" s="14"/>
      <c r="O29" s="14"/>
      <c r="P29" s="14"/>
      <c r="Q29" s="14"/>
      <c r="R29" s="14"/>
      <c r="S29" s="14"/>
      <c r="T29" s="14"/>
      <c r="U29" s="14"/>
      <c r="V29" s="14"/>
      <c r="W29" s="14"/>
      <c r="X29" s="14"/>
      <c r="Y29" s="14"/>
      <c r="Z29" s="14"/>
      <c r="AA29" s="10"/>
    </row>
    <row r="30" spans="1:27" ht="27" customHeight="1">
      <c r="A30" s="10" t="s">
        <v>15</v>
      </c>
      <c r="B30" s="11"/>
      <c r="C30" s="11"/>
      <c r="D30" s="10"/>
      <c r="E30" s="12"/>
      <c r="F30" s="13"/>
      <c r="G30" s="13"/>
      <c r="H30" s="14"/>
      <c r="I30" s="14"/>
      <c r="J30" s="14"/>
      <c r="K30" s="14"/>
      <c r="L30" s="14"/>
      <c r="M30" s="14"/>
      <c r="N30" s="14"/>
      <c r="O30" s="14"/>
      <c r="P30" s="14"/>
      <c r="Q30" s="14"/>
      <c r="R30" s="14"/>
      <c r="S30" s="14"/>
      <c r="T30" s="14"/>
      <c r="U30" s="14"/>
      <c r="V30" s="14"/>
      <c r="W30" s="14"/>
      <c r="X30" s="14"/>
      <c r="Y30" s="14"/>
      <c r="Z30" s="14"/>
      <c r="AA30" s="10"/>
    </row>
    <row r="31" spans="1:27" ht="27" customHeight="1">
      <c r="A31" s="16" t="s">
        <v>2</v>
      </c>
      <c r="B31" s="736" t="s">
        <v>292</v>
      </c>
      <c r="C31" s="737"/>
      <c r="D31" s="737"/>
      <c r="E31" s="738"/>
      <c r="F31" s="13"/>
      <c r="G31" s="13"/>
      <c r="H31" s="14"/>
      <c r="I31" s="14"/>
      <c r="J31" s="14"/>
      <c r="K31" s="14"/>
      <c r="L31" s="14"/>
      <c r="M31" s="14"/>
      <c r="N31" s="14"/>
      <c r="O31" s="14"/>
      <c r="P31" s="14"/>
      <c r="Q31" s="14"/>
      <c r="R31" s="14"/>
      <c r="S31" s="14"/>
      <c r="T31" s="14"/>
      <c r="U31" s="14"/>
      <c r="V31" s="14"/>
      <c r="W31" s="14"/>
      <c r="X31" s="14"/>
      <c r="Y31" s="14"/>
      <c r="Z31" s="14"/>
      <c r="AA31" s="10"/>
    </row>
    <row r="32" spans="1:27" ht="27" customHeight="1">
      <c r="A32" s="10">
        <v>1</v>
      </c>
      <c r="B32" s="11"/>
      <c r="C32" s="11"/>
      <c r="D32" s="10"/>
      <c r="E32" s="12"/>
      <c r="F32" s="13"/>
      <c r="G32" s="13"/>
      <c r="H32" s="14"/>
      <c r="I32" s="14"/>
      <c r="J32" s="14"/>
      <c r="K32" s="14"/>
      <c r="L32" s="14"/>
      <c r="M32" s="14"/>
      <c r="N32" s="14"/>
      <c r="O32" s="14"/>
      <c r="P32" s="14"/>
      <c r="Q32" s="14"/>
      <c r="R32" s="14"/>
      <c r="S32" s="14"/>
      <c r="T32" s="14"/>
      <c r="U32" s="14"/>
      <c r="V32" s="14"/>
      <c r="W32" s="14"/>
      <c r="X32" s="14"/>
      <c r="Y32" s="14"/>
      <c r="Z32" s="14"/>
      <c r="AA32" s="10"/>
    </row>
    <row r="33" spans="1:27" ht="27" customHeight="1">
      <c r="A33" s="10">
        <v>2</v>
      </c>
      <c r="B33" s="11"/>
      <c r="C33" s="11"/>
      <c r="D33" s="10"/>
      <c r="E33" s="12"/>
      <c r="F33" s="13"/>
      <c r="G33" s="13"/>
      <c r="H33" s="14"/>
      <c r="I33" s="14"/>
      <c r="J33" s="14"/>
      <c r="K33" s="14"/>
      <c r="L33" s="14"/>
      <c r="M33" s="14"/>
      <c r="N33" s="14"/>
      <c r="O33" s="14"/>
      <c r="P33" s="14"/>
      <c r="Q33" s="14"/>
      <c r="R33" s="14"/>
      <c r="S33" s="14"/>
      <c r="T33" s="14"/>
      <c r="U33" s="14"/>
      <c r="V33" s="14"/>
      <c r="W33" s="14"/>
      <c r="X33" s="14"/>
      <c r="Y33" s="14"/>
      <c r="Z33" s="14"/>
      <c r="AA33" s="10"/>
    </row>
    <row r="34" spans="1:27" ht="27" customHeight="1">
      <c r="A34" s="10">
        <v>3</v>
      </c>
      <c r="B34" s="11"/>
      <c r="C34" s="11"/>
      <c r="D34" s="10"/>
      <c r="E34" s="12"/>
      <c r="F34" s="13"/>
      <c r="G34" s="13"/>
      <c r="H34" s="14"/>
      <c r="I34" s="14"/>
      <c r="J34" s="14"/>
      <c r="K34" s="14"/>
      <c r="L34" s="14"/>
      <c r="M34" s="14"/>
      <c r="N34" s="14"/>
      <c r="O34" s="14"/>
      <c r="P34" s="14"/>
      <c r="Q34" s="14"/>
      <c r="R34" s="14"/>
      <c r="S34" s="14"/>
      <c r="T34" s="14"/>
      <c r="U34" s="14"/>
      <c r="V34" s="14"/>
      <c r="W34" s="14"/>
      <c r="X34" s="14"/>
      <c r="Y34" s="14"/>
      <c r="Z34" s="14"/>
      <c r="AA34" s="10"/>
    </row>
    <row r="35" spans="1:27" ht="27" customHeight="1">
      <c r="A35" s="10" t="s">
        <v>15</v>
      </c>
      <c r="B35" s="11"/>
      <c r="C35" s="11"/>
      <c r="D35" s="10"/>
      <c r="E35" s="12"/>
      <c r="F35" s="13"/>
      <c r="G35" s="13"/>
      <c r="H35" s="14"/>
      <c r="I35" s="14"/>
      <c r="J35" s="14"/>
      <c r="K35" s="14"/>
      <c r="L35" s="14"/>
      <c r="M35" s="14"/>
      <c r="N35" s="14"/>
      <c r="O35" s="14"/>
      <c r="P35" s="14"/>
      <c r="Q35" s="14"/>
      <c r="R35" s="14"/>
      <c r="S35" s="14"/>
      <c r="T35" s="14"/>
      <c r="U35" s="14"/>
      <c r="V35" s="14"/>
      <c r="W35" s="14"/>
      <c r="X35" s="14"/>
      <c r="Y35" s="14"/>
      <c r="Z35" s="14"/>
      <c r="AA35" s="10"/>
    </row>
    <row r="36" spans="1:27" ht="27" customHeight="1">
      <c r="A36" s="16" t="s">
        <v>3</v>
      </c>
      <c r="B36" s="736" t="s">
        <v>293</v>
      </c>
      <c r="C36" s="737"/>
      <c r="D36" s="737"/>
      <c r="E36" s="738"/>
      <c r="F36" s="13"/>
      <c r="G36" s="13"/>
      <c r="H36" s="14"/>
      <c r="I36" s="14"/>
      <c r="J36" s="14"/>
      <c r="K36" s="14"/>
      <c r="L36" s="14"/>
      <c r="M36" s="14"/>
      <c r="N36" s="14"/>
      <c r="O36" s="14"/>
      <c r="P36" s="14"/>
      <c r="Q36" s="14"/>
      <c r="R36" s="14"/>
      <c r="S36" s="14"/>
      <c r="T36" s="14"/>
      <c r="U36" s="14"/>
      <c r="V36" s="14"/>
      <c r="W36" s="14"/>
      <c r="X36" s="14"/>
      <c r="Y36" s="14"/>
      <c r="Z36" s="14"/>
      <c r="AA36" s="10"/>
    </row>
    <row r="37" spans="1:27" ht="27" customHeight="1">
      <c r="A37" s="10">
        <v>1</v>
      </c>
      <c r="B37" s="11"/>
      <c r="C37" s="11"/>
      <c r="D37" s="10"/>
      <c r="E37" s="12"/>
      <c r="F37" s="13"/>
      <c r="G37" s="13"/>
      <c r="H37" s="14"/>
      <c r="I37" s="14"/>
      <c r="J37" s="14"/>
      <c r="K37" s="14"/>
      <c r="L37" s="14"/>
      <c r="M37" s="14"/>
      <c r="N37" s="14"/>
      <c r="O37" s="14"/>
      <c r="P37" s="14"/>
      <c r="Q37" s="14"/>
      <c r="R37" s="14"/>
      <c r="S37" s="14"/>
      <c r="T37" s="14"/>
      <c r="U37" s="14"/>
      <c r="V37" s="14"/>
      <c r="W37" s="14"/>
      <c r="X37" s="14"/>
      <c r="Y37" s="14"/>
      <c r="Z37" s="14"/>
      <c r="AA37" s="10"/>
    </row>
    <row r="38" spans="1:27" ht="27" customHeight="1">
      <c r="A38" s="10">
        <v>2</v>
      </c>
      <c r="B38" s="11"/>
      <c r="C38" s="11"/>
      <c r="D38" s="10"/>
      <c r="E38" s="12"/>
      <c r="F38" s="13"/>
      <c r="G38" s="13"/>
      <c r="H38" s="14"/>
      <c r="I38" s="14"/>
      <c r="J38" s="14"/>
      <c r="K38" s="14"/>
      <c r="L38" s="14"/>
      <c r="M38" s="14"/>
      <c r="N38" s="14"/>
      <c r="O38" s="14"/>
      <c r="P38" s="14"/>
      <c r="Q38" s="14"/>
      <c r="R38" s="14"/>
      <c r="S38" s="14"/>
      <c r="T38" s="14"/>
      <c r="U38" s="14"/>
      <c r="V38" s="14"/>
      <c r="W38" s="14"/>
      <c r="X38" s="14"/>
      <c r="Y38" s="14"/>
      <c r="Z38" s="14"/>
      <c r="AA38" s="10"/>
    </row>
    <row r="39" spans="1:27" ht="27" customHeight="1">
      <c r="A39" s="10">
        <v>3</v>
      </c>
      <c r="B39" s="11"/>
      <c r="C39" s="11"/>
      <c r="D39" s="10"/>
      <c r="E39" s="12"/>
      <c r="F39" s="13"/>
      <c r="G39" s="13"/>
      <c r="H39" s="14"/>
      <c r="I39" s="14"/>
      <c r="J39" s="14"/>
      <c r="K39" s="14"/>
      <c r="L39" s="14"/>
      <c r="M39" s="14"/>
      <c r="N39" s="14"/>
      <c r="O39" s="14"/>
      <c r="P39" s="14"/>
      <c r="Q39" s="14"/>
      <c r="R39" s="14"/>
      <c r="S39" s="14"/>
      <c r="T39" s="14"/>
      <c r="U39" s="14"/>
      <c r="V39" s="14"/>
      <c r="W39" s="14"/>
      <c r="X39" s="14"/>
      <c r="Y39" s="14"/>
      <c r="Z39" s="14"/>
      <c r="AA39" s="10"/>
    </row>
    <row r="40" spans="1:27" ht="27" customHeight="1">
      <c r="A40" s="10" t="s">
        <v>15</v>
      </c>
      <c r="B40" s="11"/>
      <c r="C40" s="11"/>
      <c r="D40" s="10"/>
      <c r="E40" s="12"/>
      <c r="F40" s="13"/>
      <c r="G40" s="13"/>
      <c r="H40" s="14"/>
      <c r="I40" s="14"/>
      <c r="J40" s="14"/>
      <c r="K40" s="14"/>
      <c r="L40" s="14"/>
      <c r="M40" s="14"/>
      <c r="N40" s="14"/>
      <c r="O40" s="14"/>
      <c r="P40" s="14"/>
      <c r="Q40" s="14"/>
      <c r="R40" s="14"/>
      <c r="S40" s="14"/>
      <c r="T40" s="14"/>
      <c r="U40" s="14"/>
      <c r="V40" s="14"/>
      <c r="W40" s="14"/>
      <c r="X40" s="14"/>
      <c r="Y40" s="14"/>
      <c r="Z40" s="14"/>
      <c r="AA40" s="10"/>
    </row>
    <row r="41" spans="1:27" ht="27" customHeight="1">
      <c r="A41" s="731" t="s">
        <v>294</v>
      </c>
      <c r="B41" s="732"/>
      <c r="C41" s="15" t="s">
        <v>17</v>
      </c>
      <c r="D41" s="10"/>
      <c r="E41" s="9" t="s">
        <v>33</v>
      </c>
      <c r="F41" s="9" t="s">
        <v>33</v>
      </c>
      <c r="G41" s="9" t="s">
        <v>33</v>
      </c>
      <c r="H41" s="14"/>
      <c r="I41" s="14"/>
      <c r="J41" s="14"/>
      <c r="K41" s="14"/>
      <c r="L41" s="14"/>
      <c r="M41" s="14"/>
      <c r="N41" s="14"/>
      <c r="O41" s="14"/>
      <c r="P41" s="14"/>
      <c r="Q41" s="14"/>
      <c r="R41" s="14"/>
      <c r="S41" s="14"/>
      <c r="T41" s="14"/>
      <c r="U41" s="14"/>
      <c r="V41" s="14"/>
      <c r="W41" s="14"/>
      <c r="X41" s="14"/>
      <c r="Y41" s="14"/>
      <c r="Z41" s="14"/>
      <c r="AA41" s="10"/>
    </row>
    <row r="42" spans="1:27" ht="36" customHeight="1">
      <c r="A42" s="153" t="s">
        <v>290</v>
      </c>
      <c r="B42" s="733" t="s">
        <v>296</v>
      </c>
      <c r="C42" s="734"/>
      <c r="D42" s="734"/>
      <c r="E42" s="735"/>
      <c r="F42" s="155"/>
      <c r="G42" s="155"/>
      <c r="H42" s="154"/>
      <c r="I42" s="154"/>
      <c r="J42" s="154"/>
      <c r="K42" s="154"/>
      <c r="L42" s="154"/>
      <c r="M42" s="154"/>
      <c r="N42" s="154"/>
      <c r="O42" s="154"/>
      <c r="P42" s="154"/>
      <c r="Q42" s="154"/>
      <c r="R42" s="154"/>
      <c r="S42" s="154"/>
      <c r="T42" s="154"/>
      <c r="U42" s="154"/>
      <c r="V42" s="154"/>
      <c r="W42" s="154"/>
      <c r="X42" s="153"/>
      <c r="Y42" s="153"/>
      <c r="Z42" s="153"/>
      <c r="AA42" s="153"/>
    </row>
    <row r="43" spans="1:27" ht="32.25" customHeight="1">
      <c r="A43" s="16" t="s">
        <v>1</v>
      </c>
      <c r="B43" s="736" t="s">
        <v>303</v>
      </c>
      <c r="C43" s="737"/>
      <c r="D43" s="737"/>
      <c r="E43" s="738"/>
      <c r="F43" s="156"/>
      <c r="G43" s="156"/>
      <c r="H43" s="9"/>
      <c r="I43" s="9"/>
      <c r="J43" s="9"/>
      <c r="K43" s="9"/>
      <c r="L43" s="9"/>
      <c r="M43" s="9"/>
      <c r="N43" s="9"/>
      <c r="O43" s="9"/>
      <c r="P43" s="9"/>
      <c r="Q43" s="9"/>
      <c r="R43" s="9"/>
      <c r="S43" s="9"/>
      <c r="T43" s="9"/>
      <c r="U43" s="9"/>
      <c r="V43" s="9"/>
      <c r="W43" s="9"/>
      <c r="X43" s="9"/>
      <c r="Y43" s="9"/>
      <c r="Z43" s="9"/>
      <c r="AA43" s="16"/>
    </row>
    <row r="44" spans="1:27" ht="32.25" customHeight="1">
      <c r="A44" s="10">
        <v>1</v>
      </c>
      <c r="B44" s="11"/>
      <c r="C44" s="11"/>
      <c r="D44" s="10"/>
      <c r="E44" s="12"/>
      <c r="F44" s="13"/>
      <c r="G44" s="13"/>
      <c r="H44" s="14"/>
      <c r="I44" s="14"/>
      <c r="J44" s="14"/>
      <c r="K44" s="14"/>
      <c r="L44" s="14"/>
      <c r="M44" s="14"/>
      <c r="N44" s="14"/>
      <c r="O44" s="14"/>
      <c r="P44" s="14"/>
      <c r="Q44" s="14"/>
      <c r="R44" s="14"/>
      <c r="S44" s="14"/>
      <c r="T44" s="14"/>
      <c r="U44" s="14"/>
      <c r="V44" s="14"/>
      <c r="W44" s="14"/>
      <c r="X44" s="14"/>
      <c r="Y44" s="14"/>
      <c r="Z44" s="14"/>
      <c r="AA44" s="10"/>
    </row>
    <row r="45" spans="1:27" ht="32.25" customHeight="1">
      <c r="A45" s="10">
        <v>2</v>
      </c>
      <c r="B45" s="11"/>
      <c r="C45" s="11"/>
      <c r="D45" s="10"/>
      <c r="E45" s="12"/>
      <c r="F45" s="13"/>
      <c r="G45" s="13"/>
      <c r="H45" s="14"/>
      <c r="I45" s="14"/>
      <c r="J45" s="14"/>
      <c r="K45" s="14"/>
      <c r="L45" s="14"/>
      <c r="M45" s="14"/>
      <c r="N45" s="14"/>
      <c r="O45" s="14"/>
      <c r="P45" s="14"/>
      <c r="Q45" s="14"/>
      <c r="R45" s="14"/>
      <c r="S45" s="14"/>
      <c r="T45" s="14"/>
      <c r="U45" s="14"/>
      <c r="V45" s="14"/>
      <c r="W45" s="14"/>
      <c r="X45" s="14"/>
      <c r="Y45" s="14"/>
      <c r="Z45" s="14"/>
      <c r="AA45" s="10"/>
    </row>
    <row r="46" spans="1:27" ht="32.25" customHeight="1">
      <c r="A46" s="10">
        <v>3</v>
      </c>
      <c r="B46" s="11"/>
      <c r="C46" s="11"/>
      <c r="D46" s="10"/>
      <c r="E46" s="12"/>
      <c r="F46" s="13"/>
      <c r="G46" s="13"/>
      <c r="H46" s="14"/>
      <c r="I46" s="14"/>
      <c r="J46" s="14"/>
      <c r="K46" s="14"/>
      <c r="L46" s="14"/>
      <c r="M46" s="14"/>
      <c r="N46" s="14"/>
      <c r="O46" s="14"/>
      <c r="P46" s="14"/>
      <c r="Q46" s="14"/>
      <c r="R46" s="14"/>
      <c r="S46" s="14"/>
      <c r="T46" s="14"/>
      <c r="U46" s="14"/>
      <c r="V46" s="14"/>
      <c r="W46" s="14"/>
      <c r="X46" s="14"/>
      <c r="Y46" s="14"/>
      <c r="Z46" s="14"/>
      <c r="AA46" s="10"/>
    </row>
    <row r="47" spans="1:27" ht="32.25" customHeight="1">
      <c r="A47" s="10" t="s">
        <v>15</v>
      </c>
      <c r="B47" s="11"/>
      <c r="C47" s="11"/>
      <c r="D47" s="10"/>
      <c r="E47" s="12"/>
      <c r="F47" s="13"/>
      <c r="G47" s="13"/>
      <c r="H47" s="14"/>
      <c r="I47" s="14"/>
      <c r="J47" s="14"/>
      <c r="K47" s="14"/>
      <c r="L47" s="14"/>
      <c r="M47" s="14"/>
      <c r="N47" s="14"/>
      <c r="O47" s="14"/>
      <c r="P47" s="14"/>
      <c r="Q47" s="14"/>
      <c r="R47" s="14"/>
      <c r="S47" s="14"/>
      <c r="T47" s="14"/>
      <c r="U47" s="14"/>
      <c r="V47" s="14"/>
      <c r="W47" s="14"/>
      <c r="X47" s="14"/>
      <c r="Y47" s="14"/>
      <c r="Z47" s="14"/>
      <c r="AA47" s="10"/>
    </row>
    <row r="48" spans="1:27" ht="32.25" customHeight="1">
      <c r="A48" s="16" t="s">
        <v>2</v>
      </c>
      <c r="B48" s="736" t="s">
        <v>292</v>
      </c>
      <c r="C48" s="737"/>
      <c r="D48" s="737"/>
      <c r="E48" s="738"/>
      <c r="F48" s="13"/>
      <c r="G48" s="13"/>
      <c r="H48" s="14"/>
      <c r="I48" s="14"/>
      <c r="J48" s="14"/>
      <c r="K48" s="14"/>
      <c r="L48" s="14"/>
      <c r="M48" s="14"/>
      <c r="N48" s="14"/>
      <c r="O48" s="14"/>
      <c r="P48" s="14"/>
      <c r="Q48" s="14"/>
      <c r="R48" s="14"/>
      <c r="S48" s="14"/>
      <c r="T48" s="14"/>
      <c r="U48" s="14"/>
      <c r="V48" s="14"/>
      <c r="W48" s="14"/>
      <c r="X48" s="14"/>
      <c r="Y48" s="14"/>
      <c r="Z48" s="14"/>
      <c r="AA48" s="10"/>
    </row>
    <row r="49" spans="1:27" ht="32.25" customHeight="1">
      <c r="A49" s="10">
        <v>1</v>
      </c>
      <c r="B49" s="11"/>
      <c r="C49" s="11"/>
      <c r="D49" s="10"/>
      <c r="E49" s="12"/>
      <c r="F49" s="13"/>
      <c r="G49" s="13"/>
      <c r="H49" s="14"/>
      <c r="I49" s="14"/>
      <c r="J49" s="14"/>
      <c r="K49" s="14"/>
      <c r="L49" s="14"/>
      <c r="M49" s="14"/>
      <c r="N49" s="14"/>
      <c r="O49" s="14"/>
      <c r="P49" s="14"/>
      <c r="Q49" s="14"/>
      <c r="R49" s="14"/>
      <c r="S49" s="14"/>
      <c r="T49" s="14"/>
      <c r="U49" s="14"/>
      <c r="V49" s="14"/>
      <c r="W49" s="14"/>
      <c r="X49" s="14"/>
      <c r="Y49" s="14"/>
      <c r="Z49" s="14"/>
      <c r="AA49" s="10"/>
    </row>
    <row r="50" spans="1:27" ht="32.25" customHeight="1">
      <c r="A50" s="10">
        <v>2</v>
      </c>
      <c r="B50" s="11"/>
      <c r="C50" s="11"/>
      <c r="D50" s="10"/>
      <c r="E50" s="12"/>
      <c r="F50" s="13"/>
      <c r="G50" s="13"/>
      <c r="H50" s="14"/>
      <c r="I50" s="14"/>
      <c r="J50" s="14"/>
      <c r="K50" s="14"/>
      <c r="L50" s="14"/>
      <c r="M50" s="14"/>
      <c r="N50" s="14"/>
      <c r="O50" s="14"/>
      <c r="P50" s="14"/>
      <c r="Q50" s="14"/>
      <c r="R50" s="14"/>
      <c r="S50" s="14"/>
      <c r="T50" s="14"/>
      <c r="U50" s="14"/>
      <c r="V50" s="14"/>
      <c r="W50" s="14"/>
      <c r="X50" s="14"/>
      <c r="Y50" s="14"/>
      <c r="Z50" s="14"/>
      <c r="AA50" s="10"/>
    </row>
    <row r="51" spans="1:27" ht="32.25" customHeight="1">
      <c r="A51" s="10">
        <v>3</v>
      </c>
      <c r="B51" s="11"/>
      <c r="C51" s="11"/>
      <c r="D51" s="10"/>
      <c r="E51" s="12"/>
      <c r="F51" s="13"/>
      <c r="G51" s="13"/>
      <c r="H51" s="14"/>
      <c r="I51" s="14"/>
      <c r="J51" s="14"/>
      <c r="K51" s="14"/>
      <c r="L51" s="14"/>
      <c r="M51" s="14"/>
      <c r="N51" s="14"/>
      <c r="O51" s="14"/>
      <c r="P51" s="14"/>
      <c r="Q51" s="14"/>
      <c r="R51" s="14"/>
      <c r="S51" s="14"/>
      <c r="T51" s="14"/>
      <c r="U51" s="14"/>
      <c r="V51" s="14"/>
      <c r="W51" s="14"/>
      <c r="X51" s="14"/>
      <c r="Y51" s="14"/>
      <c r="Z51" s="14"/>
      <c r="AA51" s="10"/>
    </row>
    <row r="52" spans="1:27" ht="32.25" customHeight="1">
      <c r="A52" s="10" t="s">
        <v>15</v>
      </c>
      <c r="B52" s="11"/>
      <c r="C52" s="11"/>
      <c r="D52" s="10"/>
      <c r="E52" s="12"/>
      <c r="F52" s="13"/>
      <c r="G52" s="13"/>
      <c r="H52" s="14"/>
      <c r="I52" s="14"/>
      <c r="J52" s="14"/>
      <c r="K52" s="14"/>
      <c r="L52" s="14"/>
      <c r="M52" s="14"/>
      <c r="N52" s="14"/>
      <c r="O52" s="14"/>
      <c r="P52" s="14"/>
      <c r="Q52" s="14"/>
      <c r="R52" s="14"/>
      <c r="S52" s="14"/>
      <c r="T52" s="14"/>
      <c r="U52" s="14"/>
      <c r="V52" s="14"/>
      <c r="W52" s="14"/>
      <c r="X52" s="14"/>
      <c r="Y52" s="14"/>
      <c r="Z52" s="14"/>
      <c r="AA52" s="10"/>
    </row>
    <row r="53" spans="1:27" ht="32.25" customHeight="1">
      <c r="A53" s="16" t="s">
        <v>3</v>
      </c>
      <c r="B53" s="736" t="s">
        <v>293</v>
      </c>
      <c r="C53" s="737"/>
      <c r="D53" s="737"/>
      <c r="E53" s="738"/>
      <c r="F53" s="13"/>
      <c r="G53" s="13"/>
      <c r="H53" s="14"/>
      <c r="I53" s="14"/>
      <c r="J53" s="14"/>
      <c r="K53" s="14"/>
      <c r="L53" s="14"/>
      <c r="M53" s="14"/>
      <c r="N53" s="14"/>
      <c r="O53" s="14"/>
      <c r="P53" s="14"/>
      <c r="Q53" s="14"/>
      <c r="R53" s="14"/>
      <c r="S53" s="14"/>
      <c r="T53" s="14"/>
      <c r="U53" s="14"/>
      <c r="V53" s="14"/>
      <c r="W53" s="14"/>
      <c r="X53" s="14"/>
      <c r="Y53" s="14"/>
      <c r="Z53" s="14"/>
      <c r="AA53" s="10"/>
    </row>
    <row r="54" spans="1:27" ht="32.25" customHeight="1">
      <c r="A54" s="10">
        <v>1</v>
      </c>
      <c r="B54" s="11"/>
      <c r="C54" s="11"/>
      <c r="D54" s="10"/>
      <c r="E54" s="12"/>
      <c r="F54" s="13"/>
      <c r="G54" s="13"/>
      <c r="H54" s="14"/>
      <c r="I54" s="14"/>
      <c r="J54" s="14"/>
      <c r="K54" s="14"/>
      <c r="L54" s="14"/>
      <c r="M54" s="14"/>
      <c r="N54" s="14"/>
      <c r="O54" s="14"/>
      <c r="P54" s="14"/>
      <c r="Q54" s="14"/>
      <c r="R54" s="14"/>
      <c r="S54" s="14"/>
      <c r="T54" s="14"/>
      <c r="U54" s="14"/>
      <c r="V54" s="14"/>
      <c r="W54" s="14"/>
      <c r="X54" s="14"/>
      <c r="Y54" s="14"/>
      <c r="Z54" s="14"/>
      <c r="AA54" s="10"/>
    </row>
    <row r="55" spans="1:27" ht="32.25" customHeight="1">
      <c r="A55" s="10">
        <v>2</v>
      </c>
      <c r="B55" s="11"/>
      <c r="C55" s="11"/>
      <c r="D55" s="10"/>
      <c r="E55" s="12"/>
      <c r="F55" s="13"/>
      <c r="G55" s="13"/>
      <c r="H55" s="14"/>
      <c r="I55" s="14"/>
      <c r="J55" s="14"/>
      <c r="K55" s="14"/>
      <c r="L55" s="14"/>
      <c r="M55" s="14"/>
      <c r="N55" s="14"/>
      <c r="O55" s="14"/>
      <c r="P55" s="14"/>
      <c r="Q55" s="14"/>
      <c r="R55" s="14"/>
      <c r="S55" s="14"/>
      <c r="T55" s="14"/>
      <c r="U55" s="14"/>
      <c r="V55" s="14"/>
      <c r="W55" s="14"/>
      <c r="X55" s="14"/>
      <c r="Y55" s="14"/>
      <c r="Z55" s="14"/>
      <c r="AA55" s="10"/>
    </row>
    <row r="56" spans="1:27" ht="32.25" customHeight="1">
      <c r="A56" s="10">
        <v>3</v>
      </c>
      <c r="B56" s="11"/>
      <c r="C56" s="11"/>
      <c r="D56" s="10"/>
      <c r="E56" s="12"/>
      <c r="F56" s="13"/>
      <c r="G56" s="13"/>
      <c r="H56" s="14"/>
      <c r="I56" s="14"/>
      <c r="J56" s="14"/>
      <c r="K56" s="14"/>
      <c r="L56" s="14"/>
      <c r="M56" s="14"/>
      <c r="N56" s="14"/>
      <c r="O56" s="14"/>
      <c r="P56" s="14"/>
      <c r="Q56" s="14"/>
      <c r="R56" s="14"/>
      <c r="S56" s="14"/>
      <c r="T56" s="14"/>
      <c r="U56" s="14"/>
      <c r="V56" s="14"/>
      <c r="W56" s="14"/>
      <c r="X56" s="14"/>
      <c r="Y56" s="14"/>
      <c r="Z56" s="14"/>
      <c r="AA56" s="10"/>
    </row>
    <row r="57" spans="1:27" ht="32.25" customHeight="1">
      <c r="A57" s="10" t="s">
        <v>15</v>
      </c>
      <c r="B57" s="11"/>
      <c r="C57" s="11"/>
      <c r="D57" s="10"/>
      <c r="E57" s="12"/>
      <c r="F57" s="13"/>
      <c r="G57" s="13"/>
      <c r="H57" s="14"/>
      <c r="I57" s="14"/>
      <c r="J57" s="14"/>
      <c r="K57" s="14"/>
      <c r="L57" s="14"/>
      <c r="M57" s="14"/>
      <c r="N57" s="14"/>
      <c r="O57" s="14"/>
      <c r="P57" s="14"/>
      <c r="Q57" s="14"/>
      <c r="R57" s="14"/>
      <c r="S57" s="14"/>
      <c r="T57" s="14"/>
      <c r="U57" s="14"/>
      <c r="V57" s="14"/>
      <c r="W57" s="14"/>
      <c r="X57" s="14"/>
      <c r="Y57" s="14"/>
      <c r="Z57" s="14"/>
      <c r="AA57" s="10"/>
    </row>
    <row r="58" spans="1:27" ht="32.25" customHeight="1">
      <c r="A58" s="731" t="s">
        <v>294</v>
      </c>
      <c r="B58" s="732"/>
      <c r="C58" s="15" t="s">
        <v>17</v>
      </c>
      <c r="D58" s="10"/>
      <c r="E58" s="9" t="s">
        <v>33</v>
      </c>
      <c r="F58" s="9" t="s">
        <v>33</v>
      </c>
      <c r="G58" s="9" t="s">
        <v>33</v>
      </c>
      <c r="H58" s="14"/>
      <c r="I58" s="14"/>
      <c r="J58" s="14"/>
      <c r="K58" s="14"/>
      <c r="L58" s="14"/>
      <c r="M58" s="14"/>
      <c r="N58" s="14"/>
      <c r="O58" s="14"/>
      <c r="P58" s="14"/>
      <c r="Q58" s="14"/>
      <c r="R58" s="14"/>
      <c r="S58" s="14"/>
      <c r="T58" s="14"/>
      <c r="U58" s="14"/>
      <c r="V58" s="14"/>
      <c r="W58" s="14"/>
      <c r="X58" s="14"/>
      <c r="Y58" s="14"/>
      <c r="Z58" s="14"/>
      <c r="AA58" s="10"/>
    </row>
    <row r="59" spans="1:27" ht="39" customHeight="1">
      <c r="A59" s="153" t="s">
        <v>297</v>
      </c>
      <c r="B59" s="733" t="s">
        <v>298</v>
      </c>
      <c r="C59" s="734"/>
      <c r="D59" s="734"/>
      <c r="E59" s="735"/>
      <c r="F59" s="155"/>
      <c r="G59" s="155"/>
      <c r="H59" s="154"/>
      <c r="I59" s="154"/>
      <c r="J59" s="154"/>
      <c r="K59" s="154"/>
      <c r="L59" s="154"/>
      <c r="M59" s="154"/>
      <c r="N59" s="154"/>
      <c r="O59" s="154"/>
      <c r="P59" s="154"/>
      <c r="Q59" s="154"/>
      <c r="R59" s="154"/>
      <c r="S59" s="154"/>
      <c r="T59" s="154"/>
      <c r="U59" s="154"/>
      <c r="V59" s="154"/>
      <c r="W59" s="154"/>
      <c r="X59" s="153"/>
      <c r="Y59" s="153"/>
      <c r="Z59" s="153"/>
      <c r="AA59" s="153"/>
    </row>
    <row r="60" spans="1:27" ht="33" customHeight="1">
      <c r="A60" s="16" t="s">
        <v>1</v>
      </c>
      <c r="B60" s="736" t="s">
        <v>303</v>
      </c>
      <c r="C60" s="737"/>
      <c r="D60" s="737"/>
      <c r="E60" s="738"/>
      <c r="F60" s="156"/>
      <c r="G60" s="156"/>
      <c r="H60" s="9"/>
      <c r="I60" s="9"/>
      <c r="J60" s="9"/>
      <c r="K60" s="9"/>
      <c r="L60" s="9"/>
      <c r="M60" s="9"/>
      <c r="N60" s="9"/>
      <c r="O60" s="9"/>
      <c r="P60" s="9"/>
      <c r="Q60" s="9"/>
      <c r="R60" s="9"/>
      <c r="S60" s="9"/>
      <c r="T60" s="9"/>
      <c r="U60" s="9"/>
      <c r="V60" s="9"/>
      <c r="W60" s="9"/>
      <c r="X60" s="9"/>
      <c r="Y60" s="9"/>
      <c r="Z60" s="9"/>
      <c r="AA60" s="16"/>
    </row>
    <row r="61" spans="1:27" ht="33" customHeight="1">
      <c r="A61" s="10">
        <v>1</v>
      </c>
      <c r="B61" s="11"/>
      <c r="C61" s="11"/>
      <c r="D61" s="10"/>
      <c r="E61" s="12"/>
      <c r="F61" s="13"/>
      <c r="G61" s="13"/>
      <c r="H61" s="14"/>
      <c r="I61" s="14"/>
      <c r="J61" s="14"/>
      <c r="K61" s="14"/>
      <c r="L61" s="14"/>
      <c r="M61" s="14"/>
      <c r="N61" s="14"/>
      <c r="O61" s="14"/>
      <c r="P61" s="14"/>
      <c r="Q61" s="14"/>
      <c r="R61" s="14"/>
      <c r="S61" s="14"/>
      <c r="T61" s="14"/>
      <c r="U61" s="14"/>
      <c r="V61" s="14"/>
      <c r="W61" s="14"/>
      <c r="X61" s="14"/>
      <c r="Y61" s="14"/>
      <c r="Z61" s="14"/>
      <c r="AA61" s="10"/>
    </row>
    <row r="62" spans="1:27" ht="33" customHeight="1">
      <c r="A62" s="10">
        <v>2</v>
      </c>
      <c r="B62" s="11"/>
      <c r="C62" s="11"/>
      <c r="D62" s="10"/>
      <c r="E62" s="12"/>
      <c r="F62" s="13"/>
      <c r="G62" s="13"/>
      <c r="H62" s="14"/>
      <c r="I62" s="14"/>
      <c r="J62" s="14"/>
      <c r="K62" s="14"/>
      <c r="L62" s="14"/>
      <c r="M62" s="14"/>
      <c r="N62" s="14"/>
      <c r="O62" s="14"/>
      <c r="P62" s="14"/>
      <c r="Q62" s="14"/>
      <c r="R62" s="14"/>
      <c r="S62" s="14"/>
      <c r="T62" s="14"/>
      <c r="U62" s="14"/>
      <c r="V62" s="14"/>
      <c r="W62" s="14"/>
      <c r="X62" s="14"/>
      <c r="Y62" s="14"/>
      <c r="Z62" s="14"/>
      <c r="AA62" s="10"/>
    </row>
    <row r="63" spans="1:27" ht="33" customHeight="1">
      <c r="A63" s="10">
        <v>3</v>
      </c>
      <c r="B63" s="11"/>
      <c r="C63" s="11"/>
      <c r="D63" s="10"/>
      <c r="E63" s="12"/>
      <c r="F63" s="13"/>
      <c r="G63" s="13"/>
      <c r="H63" s="14"/>
      <c r="I63" s="14"/>
      <c r="J63" s="14"/>
      <c r="K63" s="14"/>
      <c r="L63" s="14"/>
      <c r="M63" s="14"/>
      <c r="N63" s="14"/>
      <c r="O63" s="14"/>
      <c r="P63" s="14"/>
      <c r="Q63" s="14"/>
      <c r="R63" s="14"/>
      <c r="S63" s="14"/>
      <c r="T63" s="14"/>
      <c r="U63" s="14"/>
      <c r="V63" s="14"/>
      <c r="W63" s="14"/>
      <c r="X63" s="14"/>
      <c r="Y63" s="14"/>
      <c r="Z63" s="14"/>
      <c r="AA63" s="10"/>
    </row>
    <row r="64" spans="1:27" ht="33" customHeight="1">
      <c r="A64" s="10" t="s">
        <v>15</v>
      </c>
      <c r="B64" s="11"/>
      <c r="C64" s="11"/>
      <c r="D64" s="10"/>
      <c r="E64" s="12"/>
      <c r="F64" s="13"/>
      <c r="G64" s="13"/>
      <c r="H64" s="14"/>
      <c r="I64" s="14"/>
      <c r="J64" s="14"/>
      <c r="K64" s="14"/>
      <c r="L64" s="14"/>
      <c r="M64" s="14"/>
      <c r="N64" s="14"/>
      <c r="O64" s="14"/>
      <c r="P64" s="14"/>
      <c r="Q64" s="14"/>
      <c r="R64" s="14"/>
      <c r="S64" s="14"/>
      <c r="T64" s="14"/>
      <c r="U64" s="14"/>
      <c r="V64" s="14"/>
      <c r="W64" s="14"/>
      <c r="X64" s="14"/>
      <c r="Y64" s="14"/>
      <c r="Z64" s="14"/>
      <c r="AA64" s="10"/>
    </row>
    <row r="65" spans="1:27" ht="33" customHeight="1">
      <c r="A65" s="16" t="s">
        <v>2</v>
      </c>
      <c r="B65" s="736" t="s">
        <v>292</v>
      </c>
      <c r="C65" s="737"/>
      <c r="D65" s="737"/>
      <c r="E65" s="738"/>
      <c r="F65" s="13"/>
      <c r="G65" s="13"/>
      <c r="H65" s="14"/>
      <c r="I65" s="14"/>
      <c r="J65" s="14"/>
      <c r="K65" s="14"/>
      <c r="L65" s="14"/>
      <c r="M65" s="14"/>
      <c r="N65" s="14"/>
      <c r="O65" s="14"/>
      <c r="P65" s="14"/>
      <c r="Q65" s="14"/>
      <c r="R65" s="14"/>
      <c r="S65" s="14"/>
      <c r="T65" s="14"/>
      <c r="U65" s="14"/>
      <c r="V65" s="14"/>
      <c r="W65" s="14"/>
      <c r="X65" s="14"/>
      <c r="Y65" s="14"/>
      <c r="Z65" s="14"/>
      <c r="AA65" s="10"/>
    </row>
    <row r="66" spans="1:27" ht="33" customHeight="1">
      <c r="A66" s="10">
        <v>1</v>
      </c>
      <c r="B66" s="11"/>
      <c r="C66" s="11"/>
      <c r="D66" s="10"/>
      <c r="E66" s="12"/>
      <c r="F66" s="13"/>
      <c r="G66" s="13"/>
      <c r="H66" s="14"/>
      <c r="I66" s="14"/>
      <c r="J66" s="14"/>
      <c r="K66" s="14"/>
      <c r="L66" s="14"/>
      <c r="M66" s="14"/>
      <c r="N66" s="14"/>
      <c r="O66" s="14"/>
      <c r="P66" s="14"/>
      <c r="Q66" s="14"/>
      <c r="R66" s="14"/>
      <c r="S66" s="14"/>
      <c r="T66" s="14"/>
      <c r="U66" s="14"/>
      <c r="V66" s="14"/>
      <c r="W66" s="14"/>
      <c r="X66" s="14"/>
      <c r="Y66" s="14"/>
      <c r="Z66" s="14"/>
      <c r="AA66" s="10"/>
    </row>
    <row r="67" spans="1:27" ht="33" customHeight="1">
      <c r="A67" s="10">
        <v>2</v>
      </c>
      <c r="B67" s="11"/>
      <c r="C67" s="11"/>
      <c r="D67" s="10"/>
      <c r="E67" s="12"/>
      <c r="F67" s="13"/>
      <c r="G67" s="13"/>
      <c r="H67" s="14"/>
      <c r="I67" s="14"/>
      <c r="J67" s="14"/>
      <c r="K67" s="14"/>
      <c r="L67" s="14"/>
      <c r="M67" s="14"/>
      <c r="N67" s="14"/>
      <c r="O67" s="14"/>
      <c r="P67" s="14"/>
      <c r="Q67" s="14"/>
      <c r="R67" s="14"/>
      <c r="S67" s="14"/>
      <c r="T67" s="14"/>
      <c r="U67" s="14"/>
      <c r="V67" s="14"/>
      <c r="W67" s="14"/>
      <c r="X67" s="14"/>
      <c r="Y67" s="14"/>
      <c r="Z67" s="14"/>
      <c r="AA67" s="10"/>
    </row>
    <row r="68" spans="1:27" ht="33" customHeight="1">
      <c r="A68" s="10">
        <v>3</v>
      </c>
      <c r="B68" s="11"/>
      <c r="C68" s="11"/>
      <c r="D68" s="10"/>
      <c r="E68" s="12"/>
      <c r="F68" s="13"/>
      <c r="G68" s="13"/>
      <c r="H68" s="14"/>
      <c r="I68" s="14"/>
      <c r="J68" s="14"/>
      <c r="K68" s="14"/>
      <c r="L68" s="14"/>
      <c r="M68" s="14"/>
      <c r="N68" s="14"/>
      <c r="O68" s="14"/>
      <c r="P68" s="14"/>
      <c r="Q68" s="14"/>
      <c r="R68" s="14"/>
      <c r="S68" s="14"/>
      <c r="T68" s="14"/>
      <c r="U68" s="14"/>
      <c r="V68" s="14"/>
      <c r="W68" s="14"/>
      <c r="X68" s="14"/>
      <c r="Y68" s="14"/>
      <c r="Z68" s="14"/>
      <c r="AA68" s="10"/>
    </row>
    <row r="69" spans="1:27" ht="33" customHeight="1">
      <c r="A69" s="10" t="s">
        <v>15</v>
      </c>
      <c r="B69" s="11"/>
      <c r="C69" s="11"/>
      <c r="D69" s="10"/>
      <c r="E69" s="12"/>
      <c r="F69" s="13"/>
      <c r="G69" s="13"/>
      <c r="H69" s="14"/>
      <c r="I69" s="14"/>
      <c r="J69" s="14"/>
      <c r="K69" s="14"/>
      <c r="L69" s="14"/>
      <c r="M69" s="14"/>
      <c r="N69" s="14"/>
      <c r="O69" s="14"/>
      <c r="P69" s="14"/>
      <c r="Q69" s="14"/>
      <c r="R69" s="14"/>
      <c r="S69" s="14"/>
      <c r="T69" s="14"/>
      <c r="U69" s="14"/>
      <c r="V69" s="14"/>
      <c r="W69" s="14"/>
      <c r="X69" s="14"/>
      <c r="Y69" s="14"/>
      <c r="Z69" s="14"/>
      <c r="AA69" s="10"/>
    </row>
    <row r="70" spans="1:27" ht="33" customHeight="1">
      <c r="A70" s="16" t="s">
        <v>3</v>
      </c>
      <c r="B70" s="736" t="s">
        <v>293</v>
      </c>
      <c r="C70" s="737"/>
      <c r="D70" s="737"/>
      <c r="E70" s="738"/>
      <c r="F70" s="13"/>
      <c r="G70" s="13"/>
      <c r="H70" s="14"/>
      <c r="I70" s="14"/>
      <c r="J70" s="14"/>
      <c r="K70" s="14"/>
      <c r="L70" s="14"/>
      <c r="M70" s="14"/>
      <c r="N70" s="14"/>
      <c r="O70" s="14"/>
      <c r="P70" s="14"/>
      <c r="Q70" s="14"/>
      <c r="R70" s="14"/>
      <c r="S70" s="14"/>
      <c r="T70" s="14"/>
      <c r="U70" s="14"/>
      <c r="V70" s="14"/>
      <c r="W70" s="14"/>
      <c r="X70" s="14"/>
      <c r="Y70" s="14"/>
      <c r="Z70" s="14"/>
      <c r="AA70" s="10"/>
    </row>
    <row r="71" spans="1:27" ht="33" customHeight="1">
      <c r="A71" s="10">
        <v>1</v>
      </c>
      <c r="B71" s="11"/>
      <c r="C71" s="11"/>
      <c r="D71" s="10"/>
      <c r="E71" s="12"/>
      <c r="F71" s="13"/>
      <c r="G71" s="13"/>
      <c r="H71" s="14"/>
      <c r="I71" s="14"/>
      <c r="J71" s="14"/>
      <c r="K71" s="14"/>
      <c r="L71" s="14"/>
      <c r="M71" s="14"/>
      <c r="N71" s="14"/>
      <c r="O71" s="14"/>
      <c r="P71" s="14"/>
      <c r="Q71" s="14"/>
      <c r="R71" s="14"/>
      <c r="S71" s="14"/>
      <c r="T71" s="14"/>
      <c r="U71" s="14"/>
      <c r="V71" s="14"/>
      <c r="W71" s="14"/>
      <c r="X71" s="14"/>
      <c r="Y71" s="14"/>
      <c r="Z71" s="14"/>
      <c r="AA71" s="10"/>
    </row>
    <row r="72" spans="1:27" ht="33" customHeight="1">
      <c r="A72" s="10">
        <v>2</v>
      </c>
      <c r="B72" s="11"/>
      <c r="C72" s="11"/>
      <c r="D72" s="10"/>
      <c r="E72" s="12"/>
      <c r="F72" s="13"/>
      <c r="G72" s="13"/>
      <c r="H72" s="14"/>
      <c r="I72" s="14"/>
      <c r="J72" s="14"/>
      <c r="K72" s="14"/>
      <c r="L72" s="14"/>
      <c r="M72" s="14"/>
      <c r="N72" s="14"/>
      <c r="O72" s="14"/>
      <c r="P72" s="14"/>
      <c r="Q72" s="14"/>
      <c r="R72" s="14"/>
      <c r="S72" s="14"/>
      <c r="T72" s="14"/>
      <c r="U72" s="14"/>
      <c r="V72" s="14"/>
      <c r="W72" s="14"/>
      <c r="X72" s="14"/>
      <c r="Y72" s="14"/>
      <c r="Z72" s="14"/>
      <c r="AA72" s="10"/>
    </row>
    <row r="73" spans="1:27" ht="33" customHeight="1">
      <c r="A73" s="10">
        <v>3</v>
      </c>
      <c r="B73" s="11"/>
      <c r="C73" s="11"/>
      <c r="D73" s="10"/>
      <c r="E73" s="12"/>
      <c r="F73" s="13"/>
      <c r="G73" s="13"/>
      <c r="H73" s="14"/>
      <c r="I73" s="14"/>
      <c r="J73" s="14"/>
      <c r="K73" s="14"/>
      <c r="L73" s="14"/>
      <c r="M73" s="14"/>
      <c r="N73" s="14"/>
      <c r="O73" s="14"/>
      <c r="P73" s="14"/>
      <c r="Q73" s="14"/>
      <c r="R73" s="14"/>
      <c r="S73" s="14"/>
      <c r="T73" s="14"/>
      <c r="U73" s="14"/>
      <c r="V73" s="14"/>
      <c r="W73" s="14"/>
      <c r="X73" s="14"/>
      <c r="Y73" s="14"/>
      <c r="Z73" s="14"/>
      <c r="AA73" s="10"/>
    </row>
    <row r="74" spans="1:27" ht="33" customHeight="1">
      <c r="A74" s="10" t="s">
        <v>15</v>
      </c>
      <c r="B74" s="11"/>
      <c r="C74" s="11"/>
      <c r="D74" s="10"/>
      <c r="E74" s="12"/>
      <c r="F74" s="13"/>
      <c r="G74" s="13"/>
      <c r="H74" s="14"/>
      <c r="I74" s="14"/>
      <c r="J74" s="14"/>
      <c r="K74" s="14"/>
      <c r="L74" s="14"/>
      <c r="M74" s="14"/>
      <c r="N74" s="14"/>
      <c r="O74" s="14"/>
      <c r="P74" s="14"/>
      <c r="Q74" s="14"/>
      <c r="R74" s="14"/>
      <c r="S74" s="14"/>
      <c r="T74" s="14"/>
      <c r="U74" s="14"/>
      <c r="V74" s="14"/>
      <c r="W74" s="14"/>
      <c r="X74" s="14"/>
      <c r="Y74" s="14"/>
      <c r="Z74" s="14"/>
      <c r="AA74" s="10"/>
    </row>
    <row r="75" spans="1:27" ht="33" customHeight="1">
      <c r="A75" s="731" t="s">
        <v>294</v>
      </c>
      <c r="B75" s="732"/>
      <c r="C75" s="15" t="s">
        <v>17</v>
      </c>
      <c r="D75" s="10"/>
      <c r="E75" s="9" t="s">
        <v>33</v>
      </c>
      <c r="F75" s="9" t="s">
        <v>33</v>
      </c>
      <c r="G75" s="9" t="s">
        <v>33</v>
      </c>
      <c r="H75" s="14"/>
      <c r="I75" s="14"/>
      <c r="J75" s="14"/>
      <c r="K75" s="14"/>
      <c r="L75" s="14"/>
      <c r="M75" s="14"/>
      <c r="N75" s="14"/>
      <c r="O75" s="14"/>
      <c r="P75" s="14"/>
      <c r="Q75" s="14"/>
      <c r="R75" s="14"/>
      <c r="S75" s="14"/>
      <c r="T75" s="14"/>
      <c r="U75" s="14"/>
      <c r="V75" s="14"/>
      <c r="W75" s="14"/>
      <c r="X75" s="14"/>
      <c r="Y75" s="14"/>
      <c r="Z75" s="14"/>
      <c r="AA75" s="10"/>
    </row>
  </sheetData>
  <sheetProtection/>
  <mergeCells count="48">
    <mergeCell ref="A58:B58"/>
    <mergeCell ref="B59:E59"/>
    <mergeCell ref="B36:E36"/>
    <mergeCell ref="A41:B41"/>
    <mergeCell ref="B60:E60"/>
    <mergeCell ref="B65:E65"/>
    <mergeCell ref="B26:E26"/>
    <mergeCell ref="B31:E31"/>
    <mergeCell ref="B14:E14"/>
    <mergeCell ref="B19:E19"/>
    <mergeCell ref="B70:E70"/>
    <mergeCell ref="A75:B75"/>
    <mergeCell ref="B42:E42"/>
    <mergeCell ref="B43:E43"/>
    <mergeCell ref="B48:E48"/>
    <mergeCell ref="B53:E53"/>
    <mergeCell ref="B25:E25"/>
    <mergeCell ref="A5:A7"/>
    <mergeCell ref="D5:D7"/>
    <mergeCell ref="B8:E8"/>
    <mergeCell ref="B9:E9"/>
    <mergeCell ref="E5:E7"/>
    <mergeCell ref="I6:I7"/>
    <mergeCell ref="J6:J7"/>
    <mergeCell ref="S6:V6"/>
    <mergeCell ref="P6:P7"/>
    <mergeCell ref="M6:M7"/>
    <mergeCell ref="A24:B24"/>
    <mergeCell ref="A1:B1"/>
    <mergeCell ref="B5:B7"/>
    <mergeCell ref="A2:AA2"/>
    <mergeCell ref="C5:C7"/>
    <mergeCell ref="X5:X7"/>
    <mergeCell ref="K6:K7"/>
    <mergeCell ref="O6:O7"/>
    <mergeCell ref="W6:W7"/>
    <mergeCell ref="R6:R7"/>
    <mergeCell ref="Y5:Y7"/>
    <mergeCell ref="Z5:Z7"/>
    <mergeCell ref="A3:AA3"/>
    <mergeCell ref="AA5:AA7"/>
    <mergeCell ref="G5:G7"/>
    <mergeCell ref="H5:W5"/>
    <mergeCell ref="L6:L7"/>
    <mergeCell ref="F5:F7"/>
    <mergeCell ref="H6:H7"/>
    <mergeCell ref="N6:N7"/>
    <mergeCell ref="Q6:Q7"/>
  </mergeCells>
  <printOptions/>
  <pageMargins left="0" right="0" top="0.5905511811023623" bottom="0.1968503937007874" header="0" footer="0"/>
  <pageSetup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dimension ref="A1:DE29"/>
  <sheetViews>
    <sheetView zoomScale="90" zoomScaleNormal="90" zoomScalePageLayoutView="0" workbookViewId="0" topLeftCell="A1">
      <selection activeCell="E34" sqref="E34"/>
    </sheetView>
  </sheetViews>
  <sheetFormatPr defaultColWidth="9.140625" defaultRowHeight="12.75"/>
  <cols>
    <col min="1" max="1" width="7.28125" style="457" customWidth="1"/>
    <col min="2" max="2" width="20.140625" style="457" customWidth="1"/>
    <col min="3" max="3" width="10.00390625" style="457" customWidth="1"/>
    <col min="4" max="4" width="11.57421875" style="457" customWidth="1"/>
    <col min="5" max="6" width="17.28125" style="457" customWidth="1"/>
    <col min="7" max="7" width="17.140625" style="457" customWidth="1"/>
    <col min="8" max="8" width="19.57421875" style="457" customWidth="1"/>
    <col min="9" max="9" width="13.7109375" style="457" customWidth="1"/>
    <col min="10" max="10" width="23.7109375" style="457" customWidth="1"/>
    <col min="11" max="11" width="19.00390625" style="457" customWidth="1"/>
    <col min="12" max="12" width="22.28125" style="457" bestFit="1" customWidth="1"/>
    <col min="13" max="16384" width="9.140625" style="457" customWidth="1"/>
  </cols>
  <sheetData>
    <row r="1" spans="1:4" ht="19.5">
      <c r="A1" s="748" t="s">
        <v>182</v>
      </c>
      <c r="B1" s="748"/>
      <c r="C1" s="412"/>
      <c r="D1" s="412"/>
    </row>
    <row r="2" spans="1:4" ht="15.75">
      <c r="A2" s="54"/>
      <c r="B2" s="55"/>
      <c r="C2" s="55"/>
      <c r="D2" s="55"/>
    </row>
    <row r="3" spans="1:21" ht="40.5" customHeight="1">
      <c r="A3" s="749" t="s">
        <v>596</v>
      </c>
      <c r="B3" s="749"/>
      <c r="C3" s="749"/>
      <c r="D3" s="749"/>
      <c r="E3" s="749"/>
      <c r="F3" s="749"/>
      <c r="G3" s="749"/>
      <c r="H3" s="749"/>
      <c r="I3" s="749"/>
      <c r="J3" s="749"/>
      <c r="K3" s="749"/>
      <c r="L3" s="749"/>
      <c r="M3" s="24"/>
      <c r="N3" s="24"/>
      <c r="O3" s="24"/>
      <c r="P3" s="24"/>
      <c r="Q3" s="24"/>
      <c r="R3" s="24"/>
      <c r="S3" s="24"/>
      <c r="T3" s="24"/>
      <c r="U3" s="24"/>
    </row>
    <row r="5" spans="1:12" ht="55.5" customHeight="1">
      <c r="A5" s="607" t="s">
        <v>8</v>
      </c>
      <c r="B5" s="607" t="s">
        <v>55</v>
      </c>
      <c r="C5" s="456" t="s">
        <v>186</v>
      </c>
      <c r="D5" s="456" t="s">
        <v>187</v>
      </c>
      <c r="E5" s="605" t="s">
        <v>561</v>
      </c>
      <c r="F5" s="607" t="s">
        <v>57</v>
      </c>
      <c r="G5" s="606" t="s">
        <v>591</v>
      </c>
      <c r="H5" s="606" t="s">
        <v>592</v>
      </c>
      <c r="I5" s="605" t="s">
        <v>593</v>
      </c>
      <c r="J5" s="605" t="s">
        <v>61</v>
      </c>
      <c r="K5" s="605" t="s">
        <v>594</v>
      </c>
      <c r="L5" s="606" t="s">
        <v>595</v>
      </c>
    </row>
    <row r="6" spans="1:12" ht="29.25" customHeight="1">
      <c r="A6" s="295" t="s">
        <v>1</v>
      </c>
      <c r="B6" s="820" t="s">
        <v>195</v>
      </c>
      <c r="C6" s="821"/>
      <c r="D6" s="821"/>
      <c r="E6" s="821"/>
      <c r="F6" s="821"/>
      <c r="G6" s="821"/>
      <c r="H6" s="822"/>
      <c r="I6" s="57"/>
      <c r="J6" s="57"/>
      <c r="K6" s="57"/>
      <c r="L6" s="57"/>
    </row>
    <row r="7" spans="1:12" ht="29.25" customHeight="1">
      <c r="A7" s="37">
        <v>1</v>
      </c>
      <c r="B7" s="331" t="s">
        <v>389</v>
      </c>
      <c r="C7" s="37">
        <v>2</v>
      </c>
      <c r="D7" s="37" t="s">
        <v>424</v>
      </c>
      <c r="E7" s="37" t="s">
        <v>340</v>
      </c>
      <c r="F7" s="37" t="s">
        <v>387</v>
      </c>
      <c r="G7" s="333">
        <v>8619</v>
      </c>
      <c r="H7" s="332" t="s">
        <v>75</v>
      </c>
      <c r="I7" s="486" t="s">
        <v>736</v>
      </c>
      <c r="J7" s="331" t="s">
        <v>388</v>
      </c>
      <c r="K7" s="57" t="s">
        <v>685</v>
      </c>
      <c r="L7" s="58" t="s">
        <v>680</v>
      </c>
    </row>
    <row r="8" spans="1:12" ht="29.25" customHeight="1">
      <c r="A8" s="37">
        <v>2</v>
      </c>
      <c r="B8" s="331" t="s">
        <v>395</v>
      </c>
      <c r="C8" s="37">
        <v>22</v>
      </c>
      <c r="D8" s="37">
        <v>166</v>
      </c>
      <c r="E8" s="37" t="s">
        <v>332</v>
      </c>
      <c r="F8" s="37" t="s">
        <v>392</v>
      </c>
      <c r="G8" s="333">
        <v>1609.6</v>
      </c>
      <c r="H8" s="42" t="s">
        <v>42</v>
      </c>
      <c r="I8" s="486" t="s">
        <v>736</v>
      </c>
      <c r="J8" s="331" t="s">
        <v>391</v>
      </c>
      <c r="K8" s="57" t="s">
        <v>685</v>
      </c>
      <c r="L8" s="486" t="s">
        <v>735</v>
      </c>
    </row>
    <row r="9" spans="1:12" ht="33">
      <c r="A9" s="37">
        <v>3</v>
      </c>
      <c r="B9" s="331" t="s">
        <v>396</v>
      </c>
      <c r="C9" s="37">
        <v>22</v>
      </c>
      <c r="D9" s="37">
        <v>167</v>
      </c>
      <c r="E9" s="37" t="s">
        <v>332</v>
      </c>
      <c r="F9" s="37" t="s">
        <v>392</v>
      </c>
      <c r="G9" s="333">
        <v>5972</v>
      </c>
      <c r="H9" s="42" t="s">
        <v>42</v>
      </c>
      <c r="I9" s="58" t="s">
        <v>681</v>
      </c>
      <c r="J9" s="331" t="s">
        <v>397</v>
      </c>
      <c r="K9" s="57" t="s">
        <v>685</v>
      </c>
      <c r="L9" s="58"/>
    </row>
    <row r="10" spans="1:12" ht="33">
      <c r="A10" s="37">
        <v>4</v>
      </c>
      <c r="B10" s="331" t="s">
        <v>398</v>
      </c>
      <c r="C10" s="37">
        <v>15</v>
      </c>
      <c r="D10" s="37">
        <v>135</v>
      </c>
      <c r="E10" s="37" t="s">
        <v>399</v>
      </c>
      <c r="F10" s="37" t="s">
        <v>392</v>
      </c>
      <c r="G10" s="333">
        <v>5865</v>
      </c>
      <c r="H10" s="42" t="s">
        <v>42</v>
      </c>
      <c r="I10" s="58" t="s">
        <v>681</v>
      </c>
      <c r="J10" s="331" t="s">
        <v>397</v>
      </c>
      <c r="K10" s="57" t="s">
        <v>685</v>
      </c>
      <c r="L10" s="58"/>
    </row>
    <row r="11" spans="1:12" ht="49.5">
      <c r="A11" s="37">
        <v>5</v>
      </c>
      <c r="B11" s="331" t="s">
        <v>69</v>
      </c>
      <c r="C11" s="37">
        <v>11</v>
      </c>
      <c r="D11" s="37">
        <v>30</v>
      </c>
      <c r="E11" s="37" t="s">
        <v>334</v>
      </c>
      <c r="F11" s="37" t="s">
        <v>392</v>
      </c>
      <c r="G11" s="333">
        <v>32597</v>
      </c>
      <c r="H11" s="332" t="s">
        <v>75</v>
      </c>
      <c r="I11" s="486" t="s">
        <v>736</v>
      </c>
      <c r="J11" s="331" t="s">
        <v>397</v>
      </c>
      <c r="K11" s="57" t="s">
        <v>685</v>
      </c>
      <c r="L11" s="58" t="s">
        <v>664</v>
      </c>
    </row>
    <row r="12" spans="1:12" ht="33" customHeight="1">
      <c r="A12" s="37">
        <v>6</v>
      </c>
      <c r="B12" s="331" t="s">
        <v>393</v>
      </c>
      <c r="C12" s="37">
        <v>28</v>
      </c>
      <c r="D12" s="37">
        <v>64</v>
      </c>
      <c r="E12" s="37" t="s">
        <v>338</v>
      </c>
      <c r="F12" s="37" t="s">
        <v>392</v>
      </c>
      <c r="G12" s="333">
        <v>2638.3</v>
      </c>
      <c r="H12" s="42" t="s">
        <v>42</v>
      </c>
      <c r="I12" s="486" t="s">
        <v>736</v>
      </c>
      <c r="J12" s="823" t="s">
        <v>477</v>
      </c>
      <c r="K12" s="57" t="s">
        <v>685</v>
      </c>
      <c r="L12" s="486" t="s">
        <v>682</v>
      </c>
    </row>
    <row r="13" spans="1:12" ht="49.5">
      <c r="A13" s="37">
        <v>7</v>
      </c>
      <c r="B13" s="331" t="s">
        <v>394</v>
      </c>
      <c r="C13" s="37">
        <v>30</v>
      </c>
      <c r="D13" s="37">
        <v>6</v>
      </c>
      <c r="E13" s="37" t="s">
        <v>338</v>
      </c>
      <c r="F13" s="37" t="s">
        <v>392</v>
      </c>
      <c r="G13" s="333">
        <v>1897.1</v>
      </c>
      <c r="H13" s="42" t="s">
        <v>42</v>
      </c>
      <c r="I13" s="486" t="s">
        <v>736</v>
      </c>
      <c r="J13" s="824"/>
      <c r="K13" s="57" t="s">
        <v>685</v>
      </c>
      <c r="L13" s="58" t="s">
        <v>664</v>
      </c>
    </row>
    <row r="14" spans="1:12" ht="33">
      <c r="A14" s="37">
        <v>8</v>
      </c>
      <c r="B14" s="331" t="s">
        <v>478</v>
      </c>
      <c r="C14" s="37">
        <v>10</v>
      </c>
      <c r="D14" s="37">
        <v>12</v>
      </c>
      <c r="E14" s="37" t="s">
        <v>338</v>
      </c>
      <c r="F14" s="37" t="s">
        <v>392</v>
      </c>
      <c r="G14" s="333">
        <v>709.2</v>
      </c>
      <c r="H14" s="42" t="s">
        <v>42</v>
      </c>
      <c r="I14" s="58" t="s">
        <v>681</v>
      </c>
      <c r="J14" s="825"/>
      <c r="K14" s="57" t="s">
        <v>685</v>
      </c>
      <c r="L14" s="58"/>
    </row>
    <row r="15" spans="1:12" ht="75">
      <c r="A15" s="37">
        <v>9</v>
      </c>
      <c r="B15" s="635" t="s">
        <v>460</v>
      </c>
      <c r="C15" s="37">
        <v>14</v>
      </c>
      <c r="D15" s="37">
        <v>171</v>
      </c>
      <c r="E15" s="331" t="s">
        <v>338</v>
      </c>
      <c r="F15" s="37" t="s">
        <v>392</v>
      </c>
      <c r="G15" s="299">
        <v>4964.6</v>
      </c>
      <c r="H15" s="300" t="s">
        <v>110</v>
      </c>
      <c r="I15" s="58" t="s">
        <v>681</v>
      </c>
      <c r="J15" s="331" t="s">
        <v>480</v>
      </c>
      <c r="K15" s="57" t="s">
        <v>685</v>
      </c>
      <c r="L15" s="58"/>
    </row>
    <row r="16" spans="1:12" ht="82.5">
      <c r="A16" s="37">
        <v>10</v>
      </c>
      <c r="B16" s="331" t="s">
        <v>479</v>
      </c>
      <c r="C16" s="37">
        <v>34</v>
      </c>
      <c r="D16" s="37">
        <v>239</v>
      </c>
      <c r="E16" s="37" t="s">
        <v>340</v>
      </c>
      <c r="F16" s="37" t="s">
        <v>387</v>
      </c>
      <c r="G16" s="333">
        <v>16737</v>
      </c>
      <c r="H16" s="332" t="s">
        <v>75</v>
      </c>
      <c r="I16" s="58" t="s">
        <v>681</v>
      </c>
      <c r="J16" s="331" t="s">
        <v>481</v>
      </c>
      <c r="K16" s="57" t="s">
        <v>685</v>
      </c>
      <c r="L16" s="58"/>
    </row>
    <row r="17" spans="1:12" ht="35.25" customHeight="1">
      <c r="A17" s="295" t="s">
        <v>2</v>
      </c>
      <c r="B17" s="820" t="s">
        <v>197</v>
      </c>
      <c r="C17" s="821"/>
      <c r="D17" s="821"/>
      <c r="E17" s="821"/>
      <c r="F17" s="821"/>
      <c r="G17" s="821"/>
      <c r="H17" s="822"/>
      <c r="I17" s="58"/>
      <c r="J17" s="58"/>
      <c r="K17" s="57"/>
      <c r="L17" s="58"/>
    </row>
    <row r="18" spans="1:12" ht="66">
      <c r="A18" s="37">
        <v>1</v>
      </c>
      <c r="B18" s="331" t="s">
        <v>426</v>
      </c>
      <c r="C18" s="37">
        <v>6</v>
      </c>
      <c r="D18" s="37">
        <v>195</v>
      </c>
      <c r="E18" s="331" t="s">
        <v>334</v>
      </c>
      <c r="F18" s="37" t="s">
        <v>392</v>
      </c>
      <c r="G18" s="299">
        <v>10000</v>
      </c>
      <c r="H18" s="332" t="s">
        <v>75</v>
      </c>
      <c r="I18" s="486" t="s">
        <v>736</v>
      </c>
      <c r="J18" s="331" t="s">
        <v>397</v>
      </c>
      <c r="K18" s="57" t="s">
        <v>685</v>
      </c>
      <c r="L18" s="58"/>
    </row>
    <row r="19" spans="1:12" ht="49.5">
      <c r="A19" s="37">
        <v>2</v>
      </c>
      <c r="B19" s="331" t="s">
        <v>427</v>
      </c>
      <c r="C19" s="37">
        <v>39</v>
      </c>
      <c r="D19" s="37">
        <v>115</v>
      </c>
      <c r="E19" s="331" t="s">
        <v>411</v>
      </c>
      <c r="F19" s="37" t="s">
        <v>400</v>
      </c>
      <c r="G19" s="299">
        <v>78</v>
      </c>
      <c r="H19" s="42" t="s">
        <v>42</v>
      </c>
      <c r="I19" s="486" t="s">
        <v>736</v>
      </c>
      <c r="J19" s="331" t="s">
        <v>397</v>
      </c>
      <c r="K19" s="57" t="s">
        <v>685</v>
      </c>
      <c r="L19" s="58"/>
    </row>
    <row r="20" spans="1:12" ht="43.5" customHeight="1">
      <c r="A20" s="57"/>
      <c r="B20" s="48" t="s">
        <v>650</v>
      </c>
      <c r="C20" s="48"/>
      <c r="D20" s="48"/>
      <c r="E20" s="48"/>
      <c r="F20" s="57"/>
      <c r="G20" s="467">
        <f>SUM(G18:G19)+SUM(G7:G16)</f>
        <v>91686.79999999999</v>
      </c>
      <c r="H20" s="48"/>
      <c r="I20" s="57"/>
      <c r="J20" s="57"/>
      <c r="K20" s="57"/>
      <c r="L20" s="57"/>
    </row>
    <row r="22" spans="2:109" s="440" customFormat="1" ht="23.25" customHeight="1">
      <c r="B22" s="812" t="s">
        <v>504</v>
      </c>
      <c r="C22" s="812"/>
      <c r="D22" s="812"/>
      <c r="E22" s="812"/>
      <c r="F22" s="441"/>
      <c r="G22" s="441"/>
      <c r="H22" s="812" t="s">
        <v>505</v>
      </c>
      <c r="I22" s="812"/>
      <c r="J22" s="812"/>
      <c r="K22" s="812"/>
      <c r="L22" s="812"/>
      <c r="Q22" s="442"/>
      <c r="R22" s="442"/>
      <c r="S22" s="442"/>
      <c r="T22" s="442"/>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row>
    <row r="23" spans="2:109" s="1" customFormat="1" ht="27" customHeight="1">
      <c r="B23" s="2"/>
      <c r="C23" s="2"/>
      <c r="E23" s="438"/>
      <c r="F23" s="437"/>
      <c r="G23" s="437"/>
      <c r="H23" s="818" t="s">
        <v>506</v>
      </c>
      <c r="I23" s="818"/>
      <c r="J23" s="818"/>
      <c r="K23" s="818"/>
      <c r="L23" s="818"/>
      <c r="Q23" s="439"/>
      <c r="R23" s="439"/>
      <c r="S23" s="439"/>
      <c r="T23" s="439"/>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row>
    <row r="29" spans="2:5" ht="18.75">
      <c r="B29" s="812" t="s">
        <v>806</v>
      </c>
      <c r="C29" s="812"/>
      <c r="D29" s="812"/>
      <c r="E29" s="812"/>
    </row>
  </sheetData>
  <sheetProtection/>
  <mergeCells count="9">
    <mergeCell ref="B29:E29"/>
    <mergeCell ref="A1:B1"/>
    <mergeCell ref="A3:L3"/>
    <mergeCell ref="B22:E22"/>
    <mergeCell ref="H22:L22"/>
    <mergeCell ref="H23:L23"/>
    <mergeCell ref="B6:H6"/>
    <mergeCell ref="J12:J14"/>
    <mergeCell ref="B17:H17"/>
  </mergeCells>
  <printOptions/>
  <pageMargins left="0.41" right="0.27" top="0.49" bottom="0.33" header="0.3" footer="0.3"/>
  <pageSetup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tabColor theme="4"/>
  </sheetPr>
  <dimension ref="A1:DE59"/>
  <sheetViews>
    <sheetView zoomScale="80" zoomScaleNormal="80" zoomScalePageLayoutView="0" workbookViewId="0" topLeftCell="A5">
      <pane ySplit="1740" topLeftCell="A1" activePane="bottomLeft" state="split"/>
      <selection pane="topLeft" activeCell="A5" sqref="A1:IV16384"/>
      <selection pane="bottomLeft" activeCell="D8" sqref="D8:M49"/>
    </sheetView>
  </sheetViews>
  <sheetFormatPr defaultColWidth="9.140625" defaultRowHeight="12.75"/>
  <cols>
    <col min="1" max="1" width="5.8515625" style="64" customWidth="1"/>
    <col min="2" max="2" width="59.28125" style="64" customWidth="1"/>
    <col min="3" max="3" width="10.28125" style="64" customWidth="1"/>
    <col min="4" max="4" width="13.7109375" style="60" customWidth="1"/>
    <col min="5" max="5" width="16.57421875" style="60" customWidth="1"/>
    <col min="6" max="6" width="12.57421875" style="60" customWidth="1"/>
    <col min="7" max="7" width="14.140625" style="60" customWidth="1"/>
    <col min="8" max="8" width="25.28125" style="60" customWidth="1"/>
    <col min="9" max="9" width="13.28125" style="60" customWidth="1"/>
    <col min="10" max="10" width="14.57421875" style="60" customWidth="1"/>
    <col min="11" max="11" width="13.421875" style="64" customWidth="1"/>
    <col min="12" max="12" width="14.00390625" style="64" customWidth="1"/>
    <col min="13" max="13" width="9.140625" style="64" customWidth="1"/>
    <col min="14" max="14" width="21.00390625" style="614" customWidth="1"/>
    <col min="15" max="16" width="9.140625" style="64" customWidth="1"/>
    <col min="17" max="17" width="12.421875" style="64" bestFit="1" customWidth="1"/>
    <col min="18" max="16384" width="9.140625" style="64" customWidth="1"/>
  </cols>
  <sheetData>
    <row r="1" spans="1:2" ht="18">
      <c r="A1" s="826" t="s">
        <v>198</v>
      </c>
      <c r="B1" s="827"/>
    </row>
    <row r="2" spans="1:2" ht="8.25" customHeight="1">
      <c r="A2" s="107"/>
      <c r="B2" s="108"/>
    </row>
    <row r="3" spans="1:13" ht="26.25" customHeight="1">
      <c r="A3" s="836" t="s">
        <v>559</v>
      </c>
      <c r="B3" s="836"/>
      <c r="C3" s="836"/>
      <c r="D3" s="836"/>
      <c r="E3" s="836"/>
      <c r="F3" s="836"/>
      <c r="G3" s="836"/>
      <c r="H3" s="836"/>
      <c r="I3" s="836"/>
      <c r="J3" s="836"/>
      <c r="K3" s="836"/>
      <c r="L3" s="836"/>
      <c r="M3" s="836"/>
    </row>
    <row r="4" spans="1:13" ht="38.25" customHeight="1">
      <c r="A4" s="837"/>
      <c r="B4" s="837"/>
      <c r="C4" s="837"/>
      <c r="D4" s="837"/>
      <c r="E4" s="837"/>
      <c r="F4" s="837"/>
      <c r="G4" s="837"/>
      <c r="H4" s="837"/>
      <c r="I4" s="837"/>
      <c r="J4" s="837"/>
      <c r="K4" s="837"/>
      <c r="L4" s="837"/>
      <c r="M4" s="837"/>
    </row>
    <row r="5" spans="1:13" ht="18" customHeight="1">
      <c r="A5" s="829" t="s">
        <v>8</v>
      </c>
      <c r="B5" s="829" t="s">
        <v>67</v>
      </c>
      <c r="C5" s="829" t="s">
        <v>68</v>
      </c>
      <c r="D5" s="828" t="s">
        <v>537</v>
      </c>
      <c r="E5" s="828" t="s">
        <v>538</v>
      </c>
      <c r="F5" s="828" t="s">
        <v>539</v>
      </c>
      <c r="G5" s="828" t="s">
        <v>540</v>
      </c>
      <c r="H5" s="828" t="s">
        <v>541</v>
      </c>
      <c r="I5" s="828" t="s">
        <v>542</v>
      </c>
      <c r="J5" s="828" t="s">
        <v>543</v>
      </c>
      <c r="K5" s="828" t="s">
        <v>544</v>
      </c>
      <c r="L5" s="828" t="s">
        <v>545</v>
      </c>
      <c r="M5" s="828" t="s">
        <v>304</v>
      </c>
    </row>
    <row r="6" spans="1:13" ht="77.25" customHeight="1">
      <c r="A6" s="830"/>
      <c r="B6" s="830"/>
      <c r="C6" s="830"/>
      <c r="D6" s="828"/>
      <c r="E6" s="828"/>
      <c r="F6" s="828"/>
      <c r="G6" s="828"/>
      <c r="H6" s="828"/>
      <c r="I6" s="828"/>
      <c r="J6" s="828"/>
      <c r="K6" s="828"/>
      <c r="L6" s="828"/>
      <c r="M6" s="828"/>
    </row>
    <row r="7" spans="1:14" s="430" customFormat="1" ht="33.75" customHeight="1">
      <c r="A7" s="428" t="s">
        <v>546</v>
      </c>
      <c r="B7" s="428" t="s">
        <v>547</v>
      </c>
      <c r="C7" s="428" t="s">
        <v>548</v>
      </c>
      <c r="D7" s="428" t="s">
        <v>549</v>
      </c>
      <c r="E7" s="428" t="s">
        <v>550</v>
      </c>
      <c r="F7" s="428" t="s">
        <v>551</v>
      </c>
      <c r="G7" s="428" t="s">
        <v>552</v>
      </c>
      <c r="H7" s="428" t="s">
        <v>553</v>
      </c>
      <c r="I7" s="428" t="s">
        <v>554</v>
      </c>
      <c r="J7" s="428" t="s">
        <v>555</v>
      </c>
      <c r="K7" s="428" t="s">
        <v>556</v>
      </c>
      <c r="L7" s="428" t="s">
        <v>557</v>
      </c>
      <c r="M7" s="429" t="s">
        <v>558</v>
      </c>
      <c r="N7" s="621"/>
    </row>
    <row r="8" spans="1:17" s="117" customFormat="1" ht="21.75" customHeight="1">
      <c r="A8" s="112">
        <v>1</v>
      </c>
      <c r="B8" s="113" t="s">
        <v>69</v>
      </c>
      <c r="C8" s="114" t="s">
        <v>70</v>
      </c>
      <c r="D8" s="68">
        <v>53572.137420000014</v>
      </c>
      <c r="E8" s="68">
        <v>53549.213279999996</v>
      </c>
      <c r="F8" s="68">
        <v>53550.641220000005</v>
      </c>
      <c r="G8" s="68">
        <v>53550.641220000005</v>
      </c>
      <c r="H8" s="68">
        <v>52625.59760000001</v>
      </c>
      <c r="I8" s="650">
        <v>22.95014000001736</v>
      </c>
      <c r="J8" s="68">
        <v>21.496200000008685</v>
      </c>
      <c r="K8" s="68">
        <v>1.453940000008675</v>
      </c>
      <c r="L8" s="68">
        <v>925.0436199999967</v>
      </c>
      <c r="M8" s="124"/>
      <c r="N8" s="622">
        <f>J8*100/I8</f>
        <v>93.66478810147748</v>
      </c>
      <c r="O8" s="116">
        <f>E8-D8</f>
        <v>-22.92414000001736</v>
      </c>
      <c r="P8" s="116">
        <f>G8-D8</f>
        <v>-21.496200000008685</v>
      </c>
      <c r="Q8" s="117">
        <f>P8*100/O8</f>
        <v>93.77102041774481</v>
      </c>
    </row>
    <row r="9" spans="1:14" s="60" customFormat="1" ht="21.75" customHeight="1">
      <c r="A9" s="118" t="s">
        <v>71</v>
      </c>
      <c r="B9" s="119" t="s">
        <v>72</v>
      </c>
      <c r="C9" s="80" t="s">
        <v>73</v>
      </c>
      <c r="D9" s="67">
        <v>45263.89420000001</v>
      </c>
      <c r="E9" s="67">
        <v>45283.37535</v>
      </c>
      <c r="F9" s="67">
        <v>45278.14139999999</v>
      </c>
      <c r="G9" s="67">
        <v>45278.14139999999</v>
      </c>
      <c r="H9" s="67">
        <v>42895.5927</v>
      </c>
      <c r="I9" s="67">
        <v>-19.48114999999234</v>
      </c>
      <c r="J9" s="67">
        <v>-14.247199999983422</v>
      </c>
      <c r="K9" s="67">
        <v>-5.233950000008917</v>
      </c>
      <c r="L9" s="67">
        <v>2382.548699999992</v>
      </c>
      <c r="M9" s="124"/>
      <c r="N9" s="622">
        <f aca="true" t="shared" si="0" ref="N9:N49">J9*100/I9</f>
        <v>73.13325958677504</v>
      </c>
    </row>
    <row r="10" spans="1:14" s="60" customFormat="1" ht="21.75" customHeight="1">
      <c r="A10" s="118"/>
      <c r="B10" s="123" t="s">
        <v>74</v>
      </c>
      <c r="C10" s="80" t="s">
        <v>75</v>
      </c>
      <c r="D10" s="67">
        <v>44629.192350000005</v>
      </c>
      <c r="E10" s="67">
        <v>44646.34210000001</v>
      </c>
      <c r="F10" s="67">
        <v>44643.439549999996</v>
      </c>
      <c r="G10" s="67">
        <v>44643.439549999996</v>
      </c>
      <c r="H10" s="67">
        <v>42496.6027</v>
      </c>
      <c r="I10" s="67">
        <v>-17.149750000004133</v>
      </c>
      <c r="J10" s="67">
        <v>-14.247199999990698</v>
      </c>
      <c r="K10" s="67">
        <v>-2.9025500000134343</v>
      </c>
      <c r="L10" s="67">
        <v>2146.8368499999924</v>
      </c>
      <c r="M10" s="124"/>
      <c r="N10" s="622">
        <f t="shared" si="0"/>
        <v>83.07526348773169</v>
      </c>
    </row>
    <row r="11" spans="1:14" s="60" customFormat="1" ht="21.75" customHeight="1">
      <c r="A11" s="118" t="s">
        <v>76</v>
      </c>
      <c r="B11" s="119" t="s">
        <v>77</v>
      </c>
      <c r="C11" s="80" t="s">
        <v>45</v>
      </c>
      <c r="D11" s="67">
        <v>596.2796900000001</v>
      </c>
      <c r="E11" s="67">
        <v>596.56999</v>
      </c>
      <c r="F11" s="67">
        <v>596.2796900000001</v>
      </c>
      <c r="G11" s="67">
        <v>596.2796900000001</v>
      </c>
      <c r="H11" s="67">
        <v>221.97000000000006</v>
      </c>
      <c r="I11" s="67">
        <v>-0.2902999999998883</v>
      </c>
      <c r="J11" s="67">
        <v>0</v>
      </c>
      <c r="K11" s="67">
        <v>-0.2902999999998883</v>
      </c>
      <c r="L11" s="67">
        <v>374.30969000000005</v>
      </c>
      <c r="M11" s="124"/>
      <c r="N11" s="622">
        <f t="shared" si="0"/>
        <v>0</v>
      </c>
    </row>
    <row r="12" spans="1:14" s="60" customFormat="1" ht="21.75" customHeight="1">
      <c r="A12" s="118" t="s">
        <v>78</v>
      </c>
      <c r="B12" s="119" t="s">
        <v>79</v>
      </c>
      <c r="C12" s="80" t="s">
        <v>44</v>
      </c>
      <c r="D12" s="67">
        <v>1566.99259</v>
      </c>
      <c r="E12" s="67">
        <v>1543.1982400000002</v>
      </c>
      <c r="F12" s="67">
        <v>1547.30279</v>
      </c>
      <c r="G12" s="67">
        <v>1547.30279</v>
      </c>
      <c r="H12" s="67">
        <v>1860.1406000000002</v>
      </c>
      <c r="I12" s="67">
        <v>23.794349999999895</v>
      </c>
      <c r="J12" s="67">
        <v>19.689800000000105</v>
      </c>
      <c r="K12" s="67">
        <v>4.10454999999979</v>
      </c>
      <c r="L12" s="67">
        <v>-312.8378100000002</v>
      </c>
      <c r="M12" s="124"/>
      <c r="N12" s="622">
        <f t="shared" si="0"/>
        <v>82.74989650904602</v>
      </c>
    </row>
    <row r="13" spans="1:14" s="60" customFormat="1" ht="21.75" customHeight="1">
      <c r="A13" s="118" t="s">
        <v>80</v>
      </c>
      <c r="B13" s="119" t="s">
        <v>81</v>
      </c>
      <c r="C13" s="80" t="s">
        <v>47</v>
      </c>
      <c r="D13" s="67">
        <v>4014.67531</v>
      </c>
      <c r="E13" s="67">
        <v>4015.18199</v>
      </c>
      <c r="F13" s="67">
        <v>4014.67531</v>
      </c>
      <c r="G13" s="67">
        <v>4014.67531</v>
      </c>
      <c r="H13" s="67">
        <v>249.08000000000007</v>
      </c>
      <c r="I13" s="67">
        <v>-0.5066799999999603</v>
      </c>
      <c r="J13" s="67">
        <v>0</v>
      </c>
      <c r="K13" s="67">
        <v>-0.5066799999999603</v>
      </c>
      <c r="L13" s="67">
        <v>3765.59531</v>
      </c>
      <c r="M13" s="124"/>
      <c r="N13" s="622">
        <f t="shared" si="0"/>
        <v>0</v>
      </c>
    </row>
    <row r="14" spans="1:14" s="60" customFormat="1" ht="21.75" customHeight="1">
      <c r="A14" s="118" t="s">
        <v>82</v>
      </c>
      <c r="B14" s="119" t="s">
        <v>83</v>
      </c>
      <c r="C14" s="80" t="s">
        <v>48</v>
      </c>
      <c r="D14" s="67">
        <v>0</v>
      </c>
      <c r="E14" s="67">
        <v>0</v>
      </c>
      <c r="F14" s="67">
        <v>0</v>
      </c>
      <c r="G14" s="67">
        <v>0</v>
      </c>
      <c r="H14" s="67">
        <v>3902</v>
      </c>
      <c r="I14" s="67">
        <v>0</v>
      </c>
      <c r="J14" s="67">
        <v>0</v>
      </c>
      <c r="K14" s="67">
        <v>0</v>
      </c>
      <c r="L14" s="67">
        <v>-3902</v>
      </c>
      <c r="M14" s="124"/>
      <c r="N14" s="622" t="e">
        <f t="shared" si="0"/>
        <v>#DIV/0!</v>
      </c>
    </row>
    <row r="15" spans="1:14" s="60" customFormat="1" ht="21.75" customHeight="1">
      <c r="A15" s="118" t="s">
        <v>201</v>
      </c>
      <c r="B15" s="119" t="s">
        <v>202</v>
      </c>
      <c r="C15" s="80" t="s">
        <v>203</v>
      </c>
      <c r="D15" s="67">
        <v>1996.0075699999998</v>
      </c>
      <c r="E15" s="67">
        <v>1960.24735</v>
      </c>
      <c r="F15" s="67">
        <v>1979.96897</v>
      </c>
      <c r="G15" s="67">
        <v>1979.96897</v>
      </c>
      <c r="H15" s="67">
        <v>2965.31</v>
      </c>
      <c r="I15" s="67">
        <v>35.76021999999966</v>
      </c>
      <c r="J15" s="67">
        <v>16.03859999999986</v>
      </c>
      <c r="K15" s="67">
        <v>19.721619999999803</v>
      </c>
      <c r="L15" s="67">
        <v>-985.34103</v>
      </c>
      <c r="M15" s="124"/>
      <c r="N15" s="622">
        <f t="shared" si="0"/>
        <v>44.850395215689424</v>
      </c>
    </row>
    <row r="16" spans="1:14" s="60" customFormat="1" ht="21.75" customHeight="1">
      <c r="A16" s="118" t="s">
        <v>84</v>
      </c>
      <c r="B16" s="119" t="s">
        <v>85</v>
      </c>
      <c r="C16" s="80" t="s">
        <v>46</v>
      </c>
      <c r="D16" s="67">
        <v>96.34716</v>
      </c>
      <c r="E16" s="67">
        <v>96.50212000000002</v>
      </c>
      <c r="F16" s="67">
        <v>96.33216</v>
      </c>
      <c r="G16" s="67">
        <v>96.33216</v>
      </c>
      <c r="H16" s="67">
        <v>123.99500000000002</v>
      </c>
      <c r="I16" s="67">
        <v>-0.15496000000001686</v>
      </c>
      <c r="J16" s="67">
        <v>0.015000000000000568</v>
      </c>
      <c r="K16" s="67">
        <v>-0.16996000000001743</v>
      </c>
      <c r="L16" s="67">
        <v>-27.662840000000017</v>
      </c>
      <c r="M16" s="124"/>
      <c r="N16" s="622">
        <f t="shared" si="0"/>
        <v>-9.679917398037517</v>
      </c>
    </row>
    <row r="17" spans="1:14" s="60" customFormat="1" ht="21.75" customHeight="1">
      <c r="A17" s="118" t="s">
        <v>204</v>
      </c>
      <c r="B17" s="119" t="s">
        <v>205</v>
      </c>
      <c r="C17" s="75" t="s">
        <v>206</v>
      </c>
      <c r="D17" s="67">
        <v>0</v>
      </c>
      <c r="E17" s="67">
        <v>0</v>
      </c>
      <c r="F17" s="67">
        <v>0</v>
      </c>
      <c r="G17" s="67">
        <v>0</v>
      </c>
      <c r="H17" s="67">
        <v>0</v>
      </c>
      <c r="I17" s="67">
        <v>0</v>
      </c>
      <c r="J17" s="67">
        <v>0</v>
      </c>
      <c r="K17" s="67">
        <v>0</v>
      </c>
      <c r="L17" s="67">
        <v>0</v>
      </c>
      <c r="M17" s="124"/>
      <c r="N17" s="622" t="e">
        <f t="shared" si="0"/>
        <v>#DIV/0!</v>
      </c>
    </row>
    <row r="18" spans="1:14" s="60" customFormat="1" ht="21.75" customHeight="1">
      <c r="A18" s="118" t="s">
        <v>86</v>
      </c>
      <c r="B18" s="119" t="s">
        <v>87</v>
      </c>
      <c r="C18" s="75" t="s">
        <v>88</v>
      </c>
      <c r="D18" s="67">
        <v>37.960899999999995</v>
      </c>
      <c r="E18" s="67">
        <v>54.138239999999996</v>
      </c>
      <c r="F18" s="67">
        <v>37.960899999999995</v>
      </c>
      <c r="G18" s="67">
        <v>37.960899999999995</v>
      </c>
      <c r="H18" s="67">
        <v>169.66930000000002</v>
      </c>
      <c r="I18" s="67">
        <v>-16.17734</v>
      </c>
      <c r="J18" s="67">
        <v>0</v>
      </c>
      <c r="K18" s="67">
        <v>-16.17734</v>
      </c>
      <c r="L18" s="67">
        <v>-131.70840000000004</v>
      </c>
      <c r="M18" s="124"/>
      <c r="N18" s="622">
        <f t="shared" si="0"/>
        <v>0</v>
      </c>
    </row>
    <row r="19" spans="1:14" s="117" customFormat="1" ht="21.75" customHeight="1">
      <c r="A19" s="112">
        <v>2</v>
      </c>
      <c r="B19" s="113" t="s">
        <v>89</v>
      </c>
      <c r="C19" s="114" t="s">
        <v>90</v>
      </c>
      <c r="D19" s="68">
        <v>5735.097809999999</v>
      </c>
      <c r="E19" s="68">
        <v>5758.04312</v>
      </c>
      <c r="F19" s="68">
        <v>5756.59401</v>
      </c>
      <c r="G19" s="68">
        <v>5756.59401</v>
      </c>
      <c r="H19" s="650">
        <v>6817.1723999999995</v>
      </c>
      <c r="I19" s="68">
        <v>-22.945310000000973</v>
      </c>
      <c r="J19" s="68">
        <v>-21.4962000000005</v>
      </c>
      <c r="K19" s="68">
        <v>-1.4491100000004735</v>
      </c>
      <c r="L19" s="68">
        <v>-1060.5783899999997</v>
      </c>
      <c r="M19" s="124"/>
      <c r="N19" s="622">
        <f t="shared" si="0"/>
        <v>93.68450458938923</v>
      </c>
    </row>
    <row r="20" spans="1:14" s="60" customFormat="1" ht="21.75" customHeight="1">
      <c r="A20" s="118" t="s">
        <v>91</v>
      </c>
      <c r="B20" s="119" t="s">
        <v>92</v>
      </c>
      <c r="C20" s="80" t="s">
        <v>93</v>
      </c>
      <c r="D20" s="67">
        <v>14.52994</v>
      </c>
      <c r="E20" s="67">
        <v>10.50702</v>
      </c>
      <c r="F20" s="67">
        <v>14.52994</v>
      </c>
      <c r="G20" s="67">
        <v>14.52994</v>
      </c>
      <c r="H20" s="649">
        <v>52.53</v>
      </c>
      <c r="I20" s="67">
        <v>4.022919999999999</v>
      </c>
      <c r="J20" s="67">
        <v>0</v>
      </c>
      <c r="K20" s="67">
        <v>4.022919999999999</v>
      </c>
      <c r="L20" s="67">
        <v>-38.000060000000005</v>
      </c>
      <c r="M20" s="124"/>
      <c r="N20" s="622">
        <f t="shared" si="0"/>
        <v>0</v>
      </c>
    </row>
    <row r="21" spans="1:14" s="60" customFormat="1" ht="21.75" customHeight="1">
      <c r="A21" s="118" t="s">
        <v>94</v>
      </c>
      <c r="B21" s="119" t="s">
        <v>95</v>
      </c>
      <c r="C21" s="80" t="s">
        <v>96</v>
      </c>
      <c r="D21" s="67">
        <v>2.76341</v>
      </c>
      <c r="E21" s="67">
        <v>2.76341</v>
      </c>
      <c r="F21" s="67">
        <v>2.76341</v>
      </c>
      <c r="G21" s="67">
        <v>2.76341</v>
      </c>
      <c r="H21" s="649">
        <v>8.999999999999998</v>
      </c>
      <c r="I21" s="67">
        <v>0</v>
      </c>
      <c r="J21" s="67">
        <v>0</v>
      </c>
      <c r="K21" s="67">
        <v>0</v>
      </c>
      <c r="L21" s="67">
        <v>-6.236589999999998</v>
      </c>
      <c r="M21" s="124"/>
      <c r="N21" s="622" t="e">
        <f t="shared" si="0"/>
        <v>#DIV/0!</v>
      </c>
    </row>
    <row r="22" spans="1:14" s="60" customFormat="1" ht="21.75" customHeight="1">
      <c r="A22" s="118" t="s">
        <v>97</v>
      </c>
      <c r="B22" s="119" t="s">
        <v>98</v>
      </c>
      <c r="C22" s="75" t="s">
        <v>99</v>
      </c>
      <c r="D22" s="67">
        <v>0</v>
      </c>
      <c r="E22" s="67">
        <v>0</v>
      </c>
      <c r="F22" s="67">
        <v>0</v>
      </c>
      <c r="G22" s="67">
        <v>0</v>
      </c>
      <c r="H22" s="649">
        <v>0</v>
      </c>
      <c r="I22" s="67">
        <v>0</v>
      </c>
      <c r="J22" s="67">
        <v>0</v>
      </c>
      <c r="K22" s="67">
        <v>0</v>
      </c>
      <c r="L22" s="67">
        <v>0</v>
      </c>
      <c r="M22" s="124"/>
      <c r="N22" s="622" t="e">
        <f t="shared" si="0"/>
        <v>#DIV/0!</v>
      </c>
    </row>
    <row r="23" spans="1:14" s="60" customFormat="1" ht="21.75" customHeight="1">
      <c r="A23" s="118" t="s">
        <v>100</v>
      </c>
      <c r="B23" s="119" t="s">
        <v>101</v>
      </c>
      <c r="C23" s="75" t="s">
        <v>102</v>
      </c>
      <c r="D23" s="67">
        <v>0</v>
      </c>
      <c r="E23" s="67">
        <v>0</v>
      </c>
      <c r="F23" s="67">
        <v>0</v>
      </c>
      <c r="G23" s="67">
        <v>0</v>
      </c>
      <c r="H23" s="649">
        <v>0</v>
      </c>
      <c r="I23" s="67">
        <v>0</v>
      </c>
      <c r="J23" s="67">
        <v>0</v>
      </c>
      <c r="K23" s="67">
        <v>0</v>
      </c>
      <c r="L23" s="67">
        <v>0</v>
      </c>
      <c r="M23" s="124"/>
      <c r="N23" s="622" t="e">
        <f t="shared" si="0"/>
        <v>#DIV/0!</v>
      </c>
    </row>
    <row r="24" spans="1:14" s="60" customFormat="1" ht="21.75" customHeight="1">
      <c r="A24" s="118" t="s">
        <v>103</v>
      </c>
      <c r="B24" s="119" t="s">
        <v>104</v>
      </c>
      <c r="C24" s="75" t="s">
        <v>105</v>
      </c>
      <c r="D24" s="67">
        <v>0</v>
      </c>
      <c r="E24" s="67">
        <v>11.9613</v>
      </c>
      <c r="F24" s="67">
        <v>0</v>
      </c>
      <c r="G24" s="67">
        <v>0</v>
      </c>
      <c r="H24" s="649">
        <v>90</v>
      </c>
      <c r="I24" s="67">
        <v>-11.9613</v>
      </c>
      <c r="J24" s="67">
        <v>0</v>
      </c>
      <c r="K24" s="67">
        <v>-11.9613</v>
      </c>
      <c r="L24" s="67">
        <v>-90</v>
      </c>
      <c r="M24" s="124"/>
      <c r="N24" s="622">
        <f t="shared" si="0"/>
        <v>0</v>
      </c>
    </row>
    <row r="25" spans="1:14" s="60" customFormat="1" ht="21.75" customHeight="1">
      <c r="A25" s="118" t="s">
        <v>106</v>
      </c>
      <c r="B25" s="119" t="s">
        <v>107</v>
      </c>
      <c r="C25" s="75" t="s">
        <v>64</v>
      </c>
      <c r="D25" s="67">
        <v>5.05058</v>
      </c>
      <c r="E25" s="67">
        <v>6.56847</v>
      </c>
      <c r="F25" s="67">
        <v>6.10058</v>
      </c>
      <c r="G25" s="67">
        <v>6.10058</v>
      </c>
      <c r="H25" s="67">
        <v>25</v>
      </c>
      <c r="I25" s="67">
        <v>-1.5178899999999995</v>
      </c>
      <c r="J25" s="67">
        <v>-1.0499999999999998</v>
      </c>
      <c r="K25" s="67">
        <v>-0.4678899999999997</v>
      </c>
      <c r="L25" s="67">
        <v>-18.89942</v>
      </c>
      <c r="M25" s="124"/>
      <c r="N25" s="622">
        <f t="shared" si="0"/>
        <v>69.17497315352233</v>
      </c>
    </row>
    <row r="26" spans="1:14" s="60" customFormat="1" ht="21.75" customHeight="1">
      <c r="A26" s="118" t="s">
        <v>108</v>
      </c>
      <c r="B26" s="119" t="s">
        <v>109</v>
      </c>
      <c r="C26" s="75" t="s">
        <v>110</v>
      </c>
      <c r="D26" s="67">
        <v>49.652539999999995</v>
      </c>
      <c r="E26" s="67">
        <v>54.22713999999999</v>
      </c>
      <c r="F26" s="67">
        <v>68.70094</v>
      </c>
      <c r="G26" s="67">
        <v>68.70094</v>
      </c>
      <c r="H26" s="67">
        <v>171.00000000000003</v>
      </c>
      <c r="I26" s="67">
        <v>-4.574599999999997</v>
      </c>
      <c r="J26" s="67">
        <v>-19.048400000000008</v>
      </c>
      <c r="K26" s="67">
        <v>14.473800000000011</v>
      </c>
      <c r="L26" s="67">
        <v>-102.29906000000003</v>
      </c>
      <c r="M26" s="124"/>
      <c r="N26" s="622">
        <f t="shared" si="0"/>
        <v>416.3948760547375</v>
      </c>
    </row>
    <row r="27" spans="1:14" s="60" customFormat="1" ht="21.75" customHeight="1">
      <c r="A27" s="118" t="s">
        <v>111</v>
      </c>
      <c r="B27" s="119" t="s">
        <v>112</v>
      </c>
      <c r="C27" s="75" t="s">
        <v>113</v>
      </c>
      <c r="D27" s="67">
        <v>0</v>
      </c>
      <c r="E27" s="67">
        <v>0.05</v>
      </c>
      <c r="F27" s="67">
        <v>0</v>
      </c>
      <c r="G27" s="67">
        <v>0</v>
      </c>
      <c r="H27" s="67">
        <v>40</v>
      </c>
      <c r="I27" s="67">
        <v>-0.05</v>
      </c>
      <c r="J27" s="67">
        <v>0</v>
      </c>
      <c r="K27" s="67">
        <v>-0.05</v>
      </c>
      <c r="L27" s="67">
        <v>-40</v>
      </c>
      <c r="M27" s="124"/>
      <c r="N27" s="622">
        <f t="shared" si="0"/>
        <v>0</v>
      </c>
    </row>
    <row r="28" spans="1:14" s="60" customFormat="1" ht="15.75">
      <c r="A28" s="118" t="s">
        <v>114</v>
      </c>
      <c r="B28" s="124" t="s">
        <v>115</v>
      </c>
      <c r="C28" s="75" t="s">
        <v>63</v>
      </c>
      <c r="D28" s="67">
        <v>3853.5861600000003</v>
      </c>
      <c r="E28" s="67">
        <v>3873.8466200000007</v>
      </c>
      <c r="F28" s="67">
        <v>3853.84616</v>
      </c>
      <c r="G28" s="67">
        <v>3853.84616</v>
      </c>
      <c r="H28" s="67">
        <v>4356.38802</v>
      </c>
      <c r="I28" s="67">
        <v>-20.26046000000042</v>
      </c>
      <c r="J28" s="67">
        <v>-0.25999999999976353</v>
      </c>
      <c r="K28" s="67">
        <v>-20.000460000000658</v>
      </c>
      <c r="L28" s="67">
        <v>-502.54186000000027</v>
      </c>
      <c r="M28" s="124"/>
      <c r="N28" s="622">
        <f t="shared" si="0"/>
        <v>1.2832877437124237</v>
      </c>
    </row>
    <row r="29" spans="1:14" s="60" customFormat="1" ht="21.75" customHeight="1">
      <c r="A29" s="118" t="s">
        <v>116</v>
      </c>
      <c r="B29" s="119" t="s">
        <v>117</v>
      </c>
      <c r="C29" s="75" t="s">
        <v>118</v>
      </c>
      <c r="D29" s="67">
        <v>18.00656</v>
      </c>
      <c r="E29" s="67">
        <v>18.00656</v>
      </c>
      <c r="F29" s="67">
        <v>18.00656</v>
      </c>
      <c r="G29" s="67">
        <v>18.00656</v>
      </c>
      <c r="H29" s="67">
        <v>0</v>
      </c>
      <c r="I29" s="67">
        <v>0</v>
      </c>
      <c r="J29" s="67">
        <v>0</v>
      </c>
      <c r="K29" s="67">
        <v>0</v>
      </c>
      <c r="L29" s="67">
        <v>18.00656</v>
      </c>
      <c r="M29" s="124"/>
      <c r="N29" s="622" t="e">
        <f t="shared" si="0"/>
        <v>#DIV/0!</v>
      </c>
    </row>
    <row r="30" spans="1:14" s="60" customFormat="1" ht="21.75" customHeight="1">
      <c r="A30" s="118" t="s">
        <v>119</v>
      </c>
      <c r="B30" s="119" t="s">
        <v>120</v>
      </c>
      <c r="C30" s="75" t="s">
        <v>121</v>
      </c>
      <c r="D30" s="67">
        <v>0</v>
      </c>
      <c r="E30" s="67">
        <v>0</v>
      </c>
      <c r="F30" s="67">
        <v>0</v>
      </c>
      <c r="G30" s="67">
        <v>0</v>
      </c>
      <c r="H30" s="67">
        <v>135</v>
      </c>
      <c r="I30" s="67">
        <v>0</v>
      </c>
      <c r="J30" s="67">
        <v>0</v>
      </c>
      <c r="K30" s="67">
        <v>0</v>
      </c>
      <c r="L30" s="67">
        <v>-135</v>
      </c>
      <c r="M30" s="124"/>
      <c r="N30" s="622" t="e">
        <f t="shared" si="0"/>
        <v>#DIV/0!</v>
      </c>
    </row>
    <row r="31" spans="1:14" s="60" customFormat="1" ht="21.75" customHeight="1">
      <c r="A31" s="118" t="s">
        <v>122</v>
      </c>
      <c r="B31" s="119" t="s">
        <v>123</v>
      </c>
      <c r="C31" s="75" t="s">
        <v>124</v>
      </c>
      <c r="D31" s="67">
        <v>1.42416</v>
      </c>
      <c r="E31" s="67">
        <v>1.42416</v>
      </c>
      <c r="F31" s="67">
        <v>1.42416</v>
      </c>
      <c r="G31" s="67">
        <v>1.42416</v>
      </c>
      <c r="H31" s="67">
        <v>8.999999999999998</v>
      </c>
      <c r="I31" s="67">
        <v>0</v>
      </c>
      <c r="J31" s="67">
        <v>0</v>
      </c>
      <c r="K31" s="67">
        <v>0</v>
      </c>
      <c r="L31" s="67">
        <v>-7.575839999999998</v>
      </c>
      <c r="M31" s="124"/>
      <c r="N31" s="622" t="e">
        <f t="shared" si="0"/>
        <v>#DIV/0!</v>
      </c>
    </row>
    <row r="32" spans="1:14" s="60" customFormat="1" ht="21.75" customHeight="1">
      <c r="A32" s="118" t="s">
        <v>125</v>
      </c>
      <c r="B32" s="124" t="s">
        <v>126</v>
      </c>
      <c r="C32" s="75" t="s">
        <v>42</v>
      </c>
      <c r="D32" s="67">
        <v>1036.83368</v>
      </c>
      <c r="E32" s="67">
        <v>1037.4380299999998</v>
      </c>
      <c r="F32" s="67">
        <v>1037.03968</v>
      </c>
      <c r="G32" s="67">
        <v>1037.03968</v>
      </c>
      <c r="H32" s="67">
        <v>1080.3639999999998</v>
      </c>
      <c r="I32" s="67">
        <v>-0.6043499999998403</v>
      </c>
      <c r="J32" s="67">
        <v>-0.20600000000013097</v>
      </c>
      <c r="K32" s="67">
        <v>-0.3983499999997093</v>
      </c>
      <c r="L32" s="67">
        <v>-43.324319999999716</v>
      </c>
      <c r="M32" s="124"/>
      <c r="N32" s="622">
        <f t="shared" si="0"/>
        <v>34.08620832302232</v>
      </c>
    </row>
    <row r="33" spans="1:14" s="60" customFormat="1" ht="21.75" customHeight="1">
      <c r="A33" s="118" t="s">
        <v>127</v>
      </c>
      <c r="B33" s="124" t="s">
        <v>128</v>
      </c>
      <c r="C33" s="75" t="s">
        <v>43</v>
      </c>
      <c r="D33" s="67">
        <v>329.78249</v>
      </c>
      <c r="E33" s="67">
        <v>329.9606</v>
      </c>
      <c r="F33" s="67">
        <v>330.13029</v>
      </c>
      <c r="G33" s="67">
        <v>330.13029</v>
      </c>
      <c r="H33" s="67">
        <v>411.99499999999995</v>
      </c>
      <c r="I33" s="67">
        <v>-0.17811000000000377</v>
      </c>
      <c r="J33" s="67">
        <v>-0.34780000000000655</v>
      </c>
      <c r="K33" s="67">
        <v>0.16969000000000278</v>
      </c>
      <c r="L33" s="67">
        <v>-81.86470999999995</v>
      </c>
      <c r="M33" s="124"/>
      <c r="N33" s="622">
        <f t="shared" si="0"/>
        <v>195.27258435798058</v>
      </c>
    </row>
    <row r="34" spans="1:14" s="60" customFormat="1" ht="21.75" customHeight="1">
      <c r="A34" s="118" t="s">
        <v>129</v>
      </c>
      <c r="B34" s="124" t="s">
        <v>130</v>
      </c>
      <c r="C34" s="75" t="s">
        <v>65</v>
      </c>
      <c r="D34" s="67">
        <v>22.967879999999997</v>
      </c>
      <c r="E34" s="67">
        <v>22.967899999999997</v>
      </c>
      <c r="F34" s="67">
        <v>22.87788</v>
      </c>
      <c r="G34" s="67">
        <v>22.87788</v>
      </c>
      <c r="H34" s="67">
        <v>23.0044</v>
      </c>
      <c r="I34" s="67">
        <v>-1.9999999999242846E-05</v>
      </c>
      <c r="J34" s="67">
        <v>0.0899999999999963</v>
      </c>
      <c r="K34" s="67">
        <v>-0.09001999999999555</v>
      </c>
      <c r="L34" s="67">
        <v>-0.1265199999999993</v>
      </c>
      <c r="M34" s="124"/>
      <c r="N34" s="622">
        <f>J34*100/I34</f>
        <v>-450000.0000170175</v>
      </c>
    </row>
    <row r="35" spans="1:14" s="60" customFormat="1" ht="21.75" customHeight="1">
      <c r="A35" s="118" t="s">
        <v>131</v>
      </c>
      <c r="B35" s="124" t="s">
        <v>132</v>
      </c>
      <c r="C35" s="75" t="s">
        <v>133</v>
      </c>
      <c r="D35" s="67">
        <v>0.1018</v>
      </c>
      <c r="E35" s="67">
        <v>0.1018</v>
      </c>
      <c r="F35" s="67">
        <v>0.1918</v>
      </c>
      <c r="G35" s="67">
        <v>0.1918</v>
      </c>
      <c r="H35" s="67">
        <v>0</v>
      </c>
      <c r="I35" s="67">
        <v>0</v>
      </c>
      <c r="J35" s="67">
        <v>-0.09</v>
      </c>
      <c r="K35" s="67">
        <v>0.09</v>
      </c>
      <c r="L35" s="67">
        <v>0.1918</v>
      </c>
      <c r="M35" s="124"/>
      <c r="N35" s="622" t="e">
        <f t="shared" si="0"/>
        <v>#DIV/0!</v>
      </c>
    </row>
    <row r="36" spans="1:14" s="60" customFormat="1" ht="21.75" customHeight="1">
      <c r="A36" s="118" t="s">
        <v>134</v>
      </c>
      <c r="B36" s="124" t="s">
        <v>135</v>
      </c>
      <c r="C36" s="75" t="s">
        <v>136</v>
      </c>
      <c r="D36" s="67">
        <v>0</v>
      </c>
      <c r="E36" s="67">
        <v>0</v>
      </c>
      <c r="F36" s="67">
        <v>0</v>
      </c>
      <c r="G36" s="67">
        <v>0</v>
      </c>
      <c r="H36" s="67">
        <v>0</v>
      </c>
      <c r="I36" s="67">
        <v>0</v>
      </c>
      <c r="J36" s="67">
        <v>0</v>
      </c>
      <c r="K36" s="67">
        <v>0</v>
      </c>
      <c r="L36" s="67">
        <v>0</v>
      </c>
      <c r="M36" s="124"/>
      <c r="N36" s="622" t="e">
        <f t="shared" si="0"/>
        <v>#DIV/0!</v>
      </c>
    </row>
    <row r="37" spans="1:14" s="60" customFormat="1" ht="21.75" customHeight="1">
      <c r="A37" s="118" t="s">
        <v>137</v>
      </c>
      <c r="B37" s="124" t="s">
        <v>138</v>
      </c>
      <c r="C37" s="75" t="s">
        <v>139</v>
      </c>
      <c r="D37" s="67">
        <v>105.91239999999999</v>
      </c>
      <c r="E37" s="67">
        <v>105.91239999999999</v>
      </c>
      <c r="F37" s="67">
        <v>106.4964</v>
      </c>
      <c r="G37" s="67">
        <v>106.4964</v>
      </c>
      <c r="H37" s="67">
        <v>104.02000000000001</v>
      </c>
      <c r="I37" s="67">
        <v>0</v>
      </c>
      <c r="J37" s="67">
        <v>-0.5840000000000032</v>
      </c>
      <c r="K37" s="67">
        <v>0.5840000000000032</v>
      </c>
      <c r="L37" s="67">
        <v>2.476399999999984</v>
      </c>
      <c r="M37" s="124"/>
      <c r="N37" s="622" t="e">
        <f t="shared" si="0"/>
        <v>#DIV/0!</v>
      </c>
    </row>
    <row r="38" spans="1:14" s="60" customFormat="1" ht="21.75" customHeight="1">
      <c r="A38" s="118" t="s">
        <v>140</v>
      </c>
      <c r="B38" s="124" t="s">
        <v>141</v>
      </c>
      <c r="C38" s="75" t="s">
        <v>142</v>
      </c>
      <c r="D38" s="67">
        <v>24.79901</v>
      </c>
      <c r="E38" s="67">
        <v>24.79901</v>
      </c>
      <c r="F38" s="67">
        <v>24.79901</v>
      </c>
      <c r="G38" s="67">
        <v>24.79901</v>
      </c>
      <c r="H38" s="67">
        <v>32</v>
      </c>
      <c r="I38" s="67">
        <v>0</v>
      </c>
      <c r="J38" s="67">
        <v>0</v>
      </c>
      <c r="K38" s="67">
        <v>0</v>
      </c>
      <c r="L38" s="67">
        <v>-7.200990000000001</v>
      </c>
      <c r="M38" s="124"/>
      <c r="N38" s="622" t="e">
        <f t="shared" si="0"/>
        <v>#DIV/0!</v>
      </c>
    </row>
    <row r="39" spans="1:14" s="60" customFormat="1" ht="21.75" customHeight="1">
      <c r="A39" s="118" t="s">
        <v>143</v>
      </c>
      <c r="B39" s="124" t="s">
        <v>144</v>
      </c>
      <c r="C39" s="75" t="s">
        <v>145</v>
      </c>
      <c r="D39" s="67">
        <v>128.91271</v>
      </c>
      <c r="E39" s="67">
        <v>130.14906</v>
      </c>
      <c r="F39" s="67">
        <v>128.91271</v>
      </c>
      <c r="G39" s="67">
        <v>128.91271</v>
      </c>
      <c r="H39" s="67">
        <v>130.14</v>
      </c>
      <c r="I39" s="67">
        <v>-1.2363499999999874</v>
      </c>
      <c r="J39" s="67">
        <v>0</v>
      </c>
      <c r="K39" s="67">
        <v>-1.2363499999999874</v>
      </c>
      <c r="L39" s="67">
        <v>-1.2272899999999822</v>
      </c>
      <c r="M39" s="124"/>
      <c r="N39" s="622">
        <f t="shared" si="0"/>
        <v>0</v>
      </c>
    </row>
    <row r="40" spans="1:14" s="60" customFormat="1" ht="21.75" customHeight="1">
      <c r="A40" s="118" t="s">
        <v>146</v>
      </c>
      <c r="B40" s="119" t="s">
        <v>147</v>
      </c>
      <c r="C40" s="75" t="s">
        <v>148</v>
      </c>
      <c r="D40" s="67">
        <v>0</v>
      </c>
      <c r="E40" s="67">
        <v>0.6746</v>
      </c>
      <c r="F40" s="67">
        <v>0</v>
      </c>
      <c r="G40" s="67">
        <v>0</v>
      </c>
      <c r="H40" s="67">
        <v>5.87198</v>
      </c>
      <c r="I40" s="67">
        <v>-0.6746</v>
      </c>
      <c r="J40" s="67">
        <v>0</v>
      </c>
      <c r="K40" s="67">
        <v>-0.6746</v>
      </c>
      <c r="L40" s="67">
        <v>-5.87198</v>
      </c>
      <c r="M40" s="124"/>
      <c r="N40" s="622">
        <f t="shared" si="0"/>
        <v>0</v>
      </c>
    </row>
    <row r="41" spans="1:14" s="60" customFormat="1" ht="21.75" customHeight="1">
      <c r="A41" s="118" t="s">
        <v>149</v>
      </c>
      <c r="B41" s="119" t="s">
        <v>150</v>
      </c>
      <c r="C41" s="75" t="s">
        <v>151</v>
      </c>
      <c r="D41" s="67">
        <v>4.12905</v>
      </c>
      <c r="E41" s="67">
        <v>4.12905</v>
      </c>
      <c r="F41" s="67">
        <v>4.12905</v>
      </c>
      <c r="G41" s="67">
        <v>4.12905</v>
      </c>
      <c r="H41" s="67">
        <v>5.709</v>
      </c>
      <c r="I41" s="67">
        <v>0</v>
      </c>
      <c r="J41" s="67">
        <v>0</v>
      </c>
      <c r="K41" s="67">
        <v>0</v>
      </c>
      <c r="L41" s="67">
        <v>-1.5799499999999993</v>
      </c>
      <c r="M41" s="124"/>
      <c r="N41" s="622" t="e">
        <f t="shared" si="0"/>
        <v>#DIV/0!</v>
      </c>
    </row>
    <row r="42" spans="1:14" s="60" customFormat="1" ht="21.75" customHeight="1">
      <c r="A42" s="118" t="s">
        <v>152</v>
      </c>
      <c r="B42" s="119" t="s">
        <v>153</v>
      </c>
      <c r="C42" s="75" t="s">
        <v>154</v>
      </c>
      <c r="D42" s="67">
        <v>4.71626</v>
      </c>
      <c r="E42" s="67">
        <v>4.716810000000001</v>
      </c>
      <c r="F42" s="67">
        <v>4.71626</v>
      </c>
      <c r="G42" s="67">
        <v>4.71626</v>
      </c>
      <c r="H42" s="67">
        <v>4.2299999999999995</v>
      </c>
      <c r="I42" s="67">
        <v>-0.0005500000000004945</v>
      </c>
      <c r="J42" s="67">
        <v>0</v>
      </c>
      <c r="K42" s="67">
        <v>-0.0005500000000004945</v>
      </c>
      <c r="L42" s="67">
        <v>0.4862600000000006</v>
      </c>
      <c r="M42" s="124"/>
      <c r="N42" s="622">
        <f t="shared" si="0"/>
        <v>0</v>
      </c>
    </row>
    <row r="43" spans="1:14" s="60" customFormat="1" ht="21.75" customHeight="1">
      <c r="A43" s="118" t="s">
        <v>155</v>
      </c>
      <c r="B43" s="119" t="s">
        <v>156</v>
      </c>
      <c r="C43" s="75" t="s">
        <v>157</v>
      </c>
      <c r="D43" s="67">
        <v>14.61443</v>
      </c>
      <c r="E43" s="67">
        <v>14.61443</v>
      </c>
      <c r="F43" s="67">
        <v>14.61443</v>
      </c>
      <c r="G43" s="67">
        <v>14.61443</v>
      </c>
      <c r="H43" s="67">
        <v>14.61</v>
      </c>
      <c r="I43" s="67">
        <v>0</v>
      </c>
      <c r="J43" s="67">
        <v>0</v>
      </c>
      <c r="K43" s="67">
        <v>0</v>
      </c>
      <c r="L43" s="67">
        <v>0.004430000000001044</v>
      </c>
      <c r="M43" s="124"/>
      <c r="N43" s="622" t="e">
        <f t="shared" si="0"/>
        <v>#DIV/0!</v>
      </c>
    </row>
    <row r="44" spans="1:14" s="60" customFormat="1" ht="21.75" customHeight="1">
      <c r="A44" s="118" t="s">
        <v>158</v>
      </c>
      <c r="B44" s="119" t="s">
        <v>159</v>
      </c>
      <c r="C44" s="75" t="s">
        <v>160</v>
      </c>
      <c r="D44" s="67">
        <v>117.31475</v>
      </c>
      <c r="E44" s="67">
        <v>117.31475</v>
      </c>
      <c r="F44" s="67">
        <v>117.31475</v>
      </c>
      <c r="G44" s="67">
        <v>117.31475</v>
      </c>
      <c r="H44" s="67">
        <v>117.31</v>
      </c>
      <c r="I44" s="67">
        <v>0</v>
      </c>
      <c r="J44" s="67">
        <v>0</v>
      </c>
      <c r="K44" s="67">
        <v>0</v>
      </c>
      <c r="L44" s="67">
        <v>0.004750000000001364</v>
      </c>
      <c r="M44" s="124"/>
      <c r="N44" s="622" t="e">
        <f t="shared" si="0"/>
        <v>#DIV/0!</v>
      </c>
    </row>
    <row r="45" spans="1:14" s="60" customFormat="1" ht="21.75" customHeight="1">
      <c r="A45" s="118" t="s">
        <v>161</v>
      </c>
      <c r="B45" s="119" t="s">
        <v>162</v>
      </c>
      <c r="C45" s="75" t="s">
        <v>163</v>
      </c>
      <c r="D45" s="67">
        <v>0</v>
      </c>
      <c r="E45" s="67">
        <v>0</v>
      </c>
      <c r="F45" s="67">
        <v>0</v>
      </c>
      <c r="G45" s="67">
        <v>0</v>
      </c>
      <c r="H45" s="67">
        <v>0</v>
      </c>
      <c r="I45" s="67">
        <v>0</v>
      </c>
      <c r="J45" s="67">
        <v>0</v>
      </c>
      <c r="K45" s="67">
        <v>0</v>
      </c>
      <c r="L45" s="67">
        <v>0</v>
      </c>
      <c r="M45" s="124"/>
      <c r="N45" s="622" t="e">
        <f t="shared" si="0"/>
        <v>#DIV/0!</v>
      </c>
    </row>
    <row r="46" spans="1:14" s="117" customFormat="1" ht="21.75" customHeight="1">
      <c r="A46" s="112">
        <v>3</v>
      </c>
      <c r="B46" s="113" t="s">
        <v>164</v>
      </c>
      <c r="C46" s="89" t="s">
        <v>165</v>
      </c>
      <c r="D46" s="68">
        <v>716.5617299999999</v>
      </c>
      <c r="E46" s="68">
        <v>716.5617299999999</v>
      </c>
      <c r="F46" s="68">
        <v>716.5617299999999</v>
      </c>
      <c r="G46" s="68">
        <v>716.5617299999999</v>
      </c>
      <c r="H46" s="68">
        <v>581.03</v>
      </c>
      <c r="I46" s="68">
        <v>0</v>
      </c>
      <c r="J46" s="68">
        <v>0</v>
      </c>
      <c r="K46" s="68">
        <v>0</v>
      </c>
      <c r="L46" s="68">
        <v>135.53172999999992</v>
      </c>
      <c r="M46" s="124"/>
      <c r="N46" s="622" t="e">
        <f t="shared" si="0"/>
        <v>#DIV/0!</v>
      </c>
    </row>
    <row r="47" spans="1:14" s="60" customFormat="1" ht="21.75" customHeight="1">
      <c r="A47" s="112">
        <v>4</v>
      </c>
      <c r="B47" s="113" t="s">
        <v>207</v>
      </c>
      <c r="C47" s="114" t="s">
        <v>208</v>
      </c>
      <c r="D47" s="68">
        <v>0</v>
      </c>
      <c r="E47" s="68">
        <v>0</v>
      </c>
      <c r="F47" s="68">
        <v>0</v>
      </c>
      <c r="G47" s="68">
        <v>0</v>
      </c>
      <c r="H47" s="68">
        <v>0</v>
      </c>
      <c r="I47" s="68">
        <v>0</v>
      </c>
      <c r="J47" s="68">
        <v>0</v>
      </c>
      <c r="K47" s="68">
        <v>0</v>
      </c>
      <c r="L47" s="68">
        <v>0</v>
      </c>
      <c r="M47" s="124"/>
      <c r="N47" s="622" t="e">
        <f t="shared" si="0"/>
        <v>#DIV/0!</v>
      </c>
    </row>
    <row r="48" spans="1:14" s="60" customFormat="1" ht="21.75" customHeight="1">
      <c r="A48" s="112">
        <v>5</v>
      </c>
      <c r="B48" s="113" t="s">
        <v>209</v>
      </c>
      <c r="C48" s="89" t="s">
        <v>210</v>
      </c>
      <c r="D48" s="68">
        <v>0</v>
      </c>
      <c r="E48" s="68">
        <v>0</v>
      </c>
      <c r="F48" s="68">
        <v>0</v>
      </c>
      <c r="G48" s="68">
        <v>0</v>
      </c>
      <c r="H48" s="68">
        <v>0</v>
      </c>
      <c r="I48" s="68">
        <v>0</v>
      </c>
      <c r="J48" s="68">
        <v>0</v>
      </c>
      <c r="K48" s="68">
        <v>0</v>
      </c>
      <c r="L48" s="68">
        <v>0</v>
      </c>
      <c r="M48" s="124"/>
      <c r="N48" s="622" t="e">
        <f t="shared" si="0"/>
        <v>#DIV/0!</v>
      </c>
    </row>
    <row r="49" spans="1:14" s="60" customFormat="1" ht="21.75" customHeight="1">
      <c r="A49" s="112">
        <v>6</v>
      </c>
      <c r="B49" s="126" t="s">
        <v>211</v>
      </c>
      <c r="C49" s="89" t="s">
        <v>212</v>
      </c>
      <c r="D49" s="68">
        <v>2762.5147100000004</v>
      </c>
      <c r="E49" s="68">
        <v>2762.5156300000003</v>
      </c>
      <c r="F49" s="68">
        <v>2762.51471</v>
      </c>
      <c r="G49" s="68">
        <v>2762.51471</v>
      </c>
      <c r="H49" s="68">
        <v>6995.070000000001</v>
      </c>
      <c r="I49" s="68">
        <v>-0.00091999999995096</v>
      </c>
      <c r="J49" s="68">
        <v>0</v>
      </c>
      <c r="K49" s="68">
        <v>-0.00091999999995096</v>
      </c>
      <c r="L49" s="68">
        <v>-4232.55529</v>
      </c>
      <c r="M49" s="124"/>
      <c r="N49" s="622">
        <f t="shared" si="0"/>
        <v>0</v>
      </c>
    </row>
    <row r="50" spans="1:13" ht="21" customHeight="1">
      <c r="A50" s="833" t="s">
        <v>213</v>
      </c>
      <c r="B50" s="834"/>
      <c r="C50" s="834"/>
      <c r="D50" s="834"/>
      <c r="E50" s="834"/>
      <c r="F50" s="834"/>
      <c r="G50" s="835"/>
      <c r="H50" s="466"/>
      <c r="I50" s="466"/>
      <c r="J50" s="466"/>
      <c r="K50" s="468"/>
      <c r="L50" s="468"/>
      <c r="M50" s="468"/>
    </row>
    <row r="51" spans="2:109" s="440" customFormat="1" ht="22.5" customHeight="1">
      <c r="B51" s="812" t="s">
        <v>504</v>
      </c>
      <c r="C51" s="812"/>
      <c r="D51" s="812"/>
      <c r="E51" s="812"/>
      <c r="F51" s="441"/>
      <c r="G51" s="812" t="s">
        <v>505</v>
      </c>
      <c r="H51" s="812"/>
      <c r="I51" s="812"/>
      <c r="J51" s="812"/>
      <c r="K51" s="442"/>
      <c r="L51" s="442"/>
      <c r="M51" s="442"/>
      <c r="N51" s="623"/>
      <c r="O51" s="442"/>
      <c r="P51" s="442"/>
      <c r="Q51" s="442"/>
      <c r="R51" s="441"/>
      <c r="S51" s="441"/>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c r="CR51" s="443"/>
      <c r="CS51" s="443"/>
      <c r="CT51" s="443"/>
      <c r="CU51" s="443"/>
      <c r="CV51" s="443"/>
      <c r="CW51" s="443"/>
      <c r="CX51" s="443"/>
      <c r="CY51" s="443"/>
      <c r="CZ51" s="443"/>
      <c r="DA51" s="443"/>
      <c r="DB51" s="443"/>
      <c r="DC51" s="443"/>
      <c r="DD51" s="443"/>
      <c r="DE51" s="443"/>
    </row>
    <row r="52" spans="2:109" s="1" customFormat="1" ht="20.25" customHeight="1">
      <c r="B52" s="2"/>
      <c r="C52" s="2"/>
      <c r="E52" s="438"/>
      <c r="F52" s="437"/>
      <c r="G52" s="818" t="s">
        <v>506</v>
      </c>
      <c r="H52" s="818"/>
      <c r="I52" s="818"/>
      <c r="J52" s="818"/>
      <c r="K52" s="439"/>
      <c r="L52" s="439"/>
      <c r="M52" s="439"/>
      <c r="N52" s="624"/>
      <c r="O52" s="439"/>
      <c r="P52" s="439"/>
      <c r="Q52" s="439"/>
      <c r="R52" s="437"/>
      <c r="S52" s="437"/>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row>
    <row r="53" spans="2:14" s="431" customFormat="1" ht="20.25">
      <c r="B53" s="831"/>
      <c r="C53" s="831"/>
      <c r="D53" s="831"/>
      <c r="E53" s="831"/>
      <c r="F53" s="432"/>
      <c r="G53" s="432"/>
      <c r="H53" s="432"/>
      <c r="I53" s="832"/>
      <c r="J53" s="832"/>
      <c r="K53" s="832"/>
      <c r="L53" s="832"/>
      <c r="N53" s="625"/>
    </row>
    <row r="59" spans="2:5" ht="18.75">
      <c r="B59" s="812" t="s">
        <v>806</v>
      </c>
      <c r="C59" s="812"/>
      <c r="D59" s="812"/>
      <c r="E59" s="812"/>
    </row>
  </sheetData>
  <sheetProtection/>
  <mergeCells count="22">
    <mergeCell ref="B59:E59"/>
    <mergeCell ref="M5:M6"/>
    <mergeCell ref="L5:L6"/>
    <mergeCell ref="A50:G50"/>
    <mergeCell ref="A3:M4"/>
    <mergeCell ref="A5:A6"/>
    <mergeCell ref="C5:C6"/>
    <mergeCell ref="I5:I6"/>
    <mergeCell ref="E5:E6"/>
    <mergeCell ref="K5:K6"/>
    <mergeCell ref="B53:E53"/>
    <mergeCell ref="I53:L53"/>
    <mergeCell ref="F5:F6"/>
    <mergeCell ref="G5:G6"/>
    <mergeCell ref="H5:H6"/>
    <mergeCell ref="G52:J52"/>
    <mergeCell ref="A1:B1"/>
    <mergeCell ref="B51:E51"/>
    <mergeCell ref="G51:J51"/>
    <mergeCell ref="J5:J6"/>
    <mergeCell ref="D5:D6"/>
    <mergeCell ref="B5:B6"/>
  </mergeCells>
  <printOptions/>
  <pageMargins left="0.52" right="0.21" top="0.47" bottom="0.1968503937007874" header="0.46" footer="0"/>
  <pageSetup horizontalDpi="600" verticalDpi="600" orientation="landscape" paperSize="9" scale="65"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AA30"/>
  <sheetViews>
    <sheetView zoomScalePageLayoutView="0" workbookViewId="0" topLeftCell="A1">
      <selection activeCell="C13" sqref="C13"/>
    </sheetView>
  </sheetViews>
  <sheetFormatPr defaultColWidth="9.140625" defaultRowHeight="12.75"/>
  <cols>
    <col min="1" max="1" width="3.8515625" style="174" bestFit="1" customWidth="1"/>
    <col min="2" max="2" width="39.7109375" style="198" customWidth="1"/>
    <col min="3" max="3" width="23.57421875" style="198" customWidth="1"/>
    <col min="4" max="4" width="12.57421875" style="174" customWidth="1"/>
    <col min="5" max="5" width="14.57421875" style="199" bestFit="1" customWidth="1"/>
    <col min="6" max="6" width="13.421875" style="199" customWidth="1"/>
    <col min="7" max="7" width="15.7109375" style="199" customWidth="1"/>
    <col min="8" max="8" width="17.140625" style="199" customWidth="1"/>
    <col min="9" max="9" width="17.28125" style="199" customWidth="1"/>
    <col min="10" max="10" width="48.8515625" style="174" customWidth="1"/>
    <col min="11" max="11" width="16.140625" style="174" customWidth="1"/>
    <col min="12" max="12" width="10.7109375" style="174" customWidth="1"/>
    <col min="13" max="13" width="9.28125" style="174" customWidth="1"/>
    <col min="14" max="14" width="10.140625" style="174" customWidth="1"/>
    <col min="15" max="15" width="10.8515625" style="174" customWidth="1"/>
    <col min="16" max="16" width="9.57421875" style="174" customWidth="1"/>
    <col min="17" max="17" width="8.00390625" style="174" customWidth="1"/>
    <col min="18" max="18" width="9.00390625" style="174" customWidth="1"/>
    <col min="19" max="19" width="9.421875" style="174" customWidth="1"/>
    <col min="20" max="20" width="8.00390625" style="174" customWidth="1"/>
    <col min="21" max="21" width="9.421875" style="174" customWidth="1"/>
    <col min="22" max="22" width="9.57421875" style="174" customWidth="1"/>
    <col min="23" max="23" width="8.8515625" style="174" customWidth="1"/>
    <col min="24" max="24" width="9.421875" style="174" customWidth="1"/>
    <col min="25" max="25" width="11.28125" style="174" customWidth="1"/>
    <col min="26" max="26" width="10.57421875" style="174" customWidth="1"/>
    <col min="27" max="27" width="15.57421875" style="174" customWidth="1"/>
    <col min="28" max="16384" width="9.140625" style="174" customWidth="1"/>
  </cols>
  <sheetData>
    <row r="1" spans="1:11" ht="19.5">
      <c r="A1" s="741" t="s">
        <v>166</v>
      </c>
      <c r="B1" s="741"/>
      <c r="C1" s="191"/>
      <c r="D1" s="158"/>
      <c r="E1" s="192"/>
      <c r="F1" s="193"/>
      <c r="G1" s="194"/>
      <c r="H1" s="194"/>
      <c r="I1" s="194"/>
      <c r="J1" s="158"/>
      <c r="K1" s="158"/>
    </row>
    <row r="2" spans="1:11" ht="16.5">
      <c r="A2" s="70"/>
      <c r="B2" s="195"/>
      <c r="C2" s="191"/>
      <c r="D2" s="158"/>
      <c r="E2" s="192"/>
      <c r="F2" s="193"/>
      <c r="G2" s="194"/>
      <c r="H2" s="194"/>
      <c r="I2" s="194"/>
      <c r="J2" s="158"/>
      <c r="K2" s="158"/>
    </row>
    <row r="3" spans="1:27" ht="54" customHeight="1">
      <c r="A3" s="840" t="s">
        <v>305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row>
    <row r="4" spans="1:15" ht="20.25" customHeight="1">
      <c r="A4" s="23"/>
      <c r="B4" s="196"/>
      <c r="C4" s="196"/>
      <c r="D4" s="23"/>
      <c r="E4" s="197"/>
      <c r="F4" s="197"/>
      <c r="G4" s="197"/>
      <c r="H4" s="197"/>
      <c r="I4" s="197"/>
      <c r="J4" s="23"/>
      <c r="K4" s="23"/>
      <c r="L4" s="23"/>
      <c r="M4" s="23"/>
      <c r="N4" s="23"/>
      <c r="O4" s="23"/>
    </row>
    <row r="6" spans="1:27" ht="38.25" customHeight="1">
      <c r="A6" s="841" t="s">
        <v>8</v>
      </c>
      <c r="B6" s="843" t="s">
        <v>4</v>
      </c>
      <c r="C6" s="843" t="s">
        <v>0</v>
      </c>
      <c r="D6" s="841" t="s">
        <v>27</v>
      </c>
      <c r="E6" s="829" t="s">
        <v>167</v>
      </c>
      <c r="F6" s="843" t="s">
        <v>168</v>
      </c>
      <c r="G6" s="848" t="s">
        <v>263</v>
      </c>
      <c r="H6" s="848" t="s">
        <v>264</v>
      </c>
      <c r="I6" s="848" t="s">
        <v>262</v>
      </c>
      <c r="J6" s="843" t="s">
        <v>169</v>
      </c>
      <c r="K6" s="843" t="s">
        <v>170</v>
      </c>
      <c r="L6" s="844" t="s">
        <v>309</v>
      </c>
      <c r="M6" s="845"/>
      <c r="N6" s="845"/>
      <c r="O6" s="845"/>
      <c r="P6" s="846"/>
      <c r="Q6" s="844" t="s">
        <v>171</v>
      </c>
      <c r="R6" s="845"/>
      <c r="S6" s="845"/>
      <c r="T6" s="845"/>
      <c r="U6" s="847"/>
      <c r="V6" s="844" t="s">
        <v>172</v>
      </c>
      <c r="W6" s="845"/>
      <c r="X6" s="845"/>
      <c r="Y6" s="845"/>
      <c r="Z6" s="846"/>
      <c r="AA6" s="843" t="s">
        <v>173</v>
      </c>
    </row>
    <row r="7" spans="1:27" ht="57" customHeight="1">
      <c r="A7" s="842"/>
      <c r="B7" s="843"/>
      <c r="C7" s="843"/>
      <c r="D7" s="842"/>
      <c r="E7" s="829"/>
      <c r="F7" s="843"/>
      <c r="G7" s="848"/>
      <c r="H7" s="848"/>
      <c r="I7" s="848"/>
      <c r="J7" s="843"/>
      <c r="K7" s="843"/>
      <c r="L7" s="178" t="s">
        <v>174</v>
      </c>
      <c r="M7" s="178" t="s">
        <v>10</v>
      </c>
      <c r="N7" s="178" t="s">
        <v>18</v>
      </c>
      <c r="O7" s="178" t="s">
        <v>286</v>
      </c>
      <c r="P7" s="178" t="s">
        <v>49</v>
      </c>
      <c r="Q7" s="178">
        <v>2017</v>
      </c>
      <c r="R7" s="178">
        <v>2018</v>
      </c>
      <c r="S7" s="178">
        <v>2019</v>
      </c>
      <c r="T7" s="178">
        <v>2020</v>
      </c>
      <c r="U7" s="178" t="s">
        <v>310</v>
      </c>
      <c r="V7" s="178" t="s">
        <v>174</v>
      </c>
      <c r="W7" s="178" t="s">
        <v>10</v>
      </c>
      <c r="X7" s="178" t="s">
        <v>18</v>
      </c>
      <c r="Y7" s="178" t="s">
        <v>286</v>
      </c>
      <c r="Z7" s="178" t="s">
        <v>49</v>
      </c>
      <c r="AA7" s="843"/>
    </row>
    <row r="8" spans="1:27" ht="26.25" customHeight="1">
      <c r="A8" s="71" t="s">
        <v>1</v>
      </c>
      <c r="B8" s="852" t="s">
        <v>299</v>
      </c>
      <c r="C8" s="853"/>
      <c r="D8" s="853"/>
      <c r="E8" s="853"/>
      <c r="F8" s="853"/>
      <c r="G8" s="853"/>
      <c r="H8" s="853"/>
      <c r="I8" s="853"/>
      <c r="J8" s="854"/>
      <c r="K8" s="161"/>
      <c r="L8" s="161"/>
      <c r="M8" s="161"/>
      <c r="N8" s="161"/>
      <c r="O8" s="161"/>
      <c r="P8" s="161"/>
      <c r="Q8" s="161"/>
      <c r="R8" s="161"/>
      <c r="S8" s="161"/>
      <c r="T8" s="161"/>
      <c r="U8" s="161"/>
      <c r="V8" s="161"/>
      <c r="W8" s="161"/>
      <c r="X8" s="161"/>
      <c r="Y8" s="161"/>
      <c r="Z8" s="161"/>
      <c r="AA8" s="161"/>
    </row>
    <row r="9" spans="1:27" ht="15.75">
      <c r="A9" s="72">
        <v>1</v>
      </c>
      <c r="B9" s="157"/>
      <c r="C9" s="157"/>
      <c r="D9" s="75"/>
      <c r="E9" s="133"/>
      <c r="F9" s="133"/>
      <c r="G9" s="133"/>
      <c r="H9" s="164"/>
      <c r="I9" s="164"/>
      <c r="J9" s="163"/>
      <c r="K9" s="168"/>
      <c r="L9" s="169"/>
      <c r="M9" s="170"/>
      <c r="N9" s="170"/>
      <c r="O9" s="171"/>
      <c r="P9" s="169"/>
      <c r="Q9" s="168"/>
      <c r="R9" s="169"/>
      <c r="S9" s="169"/>
      <c r="T9" s="169"/>
      <c r="U9" s="169"/>
      <c r="V9" s="169"/>
      <c r="W9" s="169"/>
      <c r="X9" s="169"/>
      <c r="Y9" s="168"/>
      <c r="Z9" s="166"/>
      <c r="AA9" s="78"/>
    </row>
    <row r="10" spans="1:27" s="176" customFormat="1" ht="15.75">
      <c r="A10" s="72">
        <v>2</v>
      </c>
      <c r="B10" s="157"/>
      <c r="C10" s="124"/>
      <c r="D10" s="78"/>
      <c r="E10" s="167"/>
      <c r="F10" s="167"/>
      <c r="G10" s="167"/>
      <c r="H10" s="165"/>
      <c r="I10" s="165"/>
      <c r="J10" s="163"/>
      <c r="K10" s="169"/>
      <c r="L10" s="169"/>
      <c r="M10" s="169"/>
      <c r="N10" s="169"/>
      <c r="O10" s="170"/>
      <c r="P10" s="169"/>
      <c r="Q10" s="169"/>
      <c r="R10" s="173"/>
      <c r="S10" s="173"/>
      <c r="T10" s="173"/>
      <c r="U10" s="173"/>
      <c r="V10" s="173"/>
      <c r="W10" s="173"/>
      <c r="X10" s="173"/>
      <c r="Y10" s="169"/>
      <c r="Z10" s="175"/>
      <c r="AA10" s="78"/>
    </row>
    <row r="11" spans="1:27" ht="15.75">
      <c r="A11" s="72">
        <v>3</v>
      </c>
      <c r="B11" s="157"/>
      <c r="C11" s="157"/>
      <c r="D11" s="75"/>
      <c r="E11" s="133"/>
      <c r="F11" s="133"/>
      <c r="G11" s="133"/>
      <c r="H11" s="164"/>
      <c r="I11" s="164"/>
      <c r="J11" s="66"/>
      <c r="K11" s="168"/>
      <c r="L11" s="169"/>
      <c r="M11" s="170"/>
      <c r="N11" s="170"/>
      <c r="O11" s="171"/>
      <c r="P11" s="169"/>
      <c r="Q11" s="168"/>
      <c r="R11" s="169"/>
      <c r="S11" s="169"/>
      <c r="T11" s="169"/>
      <c r="U11" s="169"/>
      <c r="V11" s="169"/>
      <c r="W11" s="169"/>
      <c r="X11" s="169"/>
      <c r="Y11" s="168"/>
      <c r="Z11" s="166"/>
      <c r="AA11" s="78"/>
    </row>
    <row r="12" spans="1:27" s="203" customFormat="1" ht="15.75">
      <c r="A12" s="72">
        <v>4</v>
      </c>
      <c r="B12" s="163"/>
      <c r="C12" s="124"/>
      <c r="D12" s="200"/>
      <c r="E12" s="133"/>
      <c r="F12" s="133"/>
      <c r="G12" s="133"/>
      <c r="H12" s="133"/>
      <c r="I12" s="133"/>
      <c r="J12" s="163"/>
      <c r="K12" s="201"/>
      <c r="L12" s="202"/>
      <c r="M12" s="202"/>
      <c r="N12" s="170"/>
      <c r="O12" s="202"/>
      <c r="P12" s="202"/>
      <c r="Q12" s="201"/>
      <c r="R12" s="201"/>
      <c r="S12" s="201"/>
      <c r="T12" s="201"/>
      <c r="U12" s="201"/>
      <c r="V12" s="201"/>
      <c r="W12" s="201"/>
      <c r="X12" s="201"/>
      <c r="Y12" s="201"/>
      <c r="Z12" s="202"/>
      <c r="AA12" s="78"/>
    </row>
    <row r="13" spans="1:27" s="176" customFormat="1" ht="15.75">
      <c r="A13" s="72" t="s">
        <v>50</v>
      </c>
      <c r="B13" s="157"/>
      <c r="C13" s="124"/>
      <c r="D13" s="78"/>
      <c r="E13" s="167"/>
      <c r="F13" s="167"/>
      <c r="G13" s="167"/>
      <c r="H13" s="165"/>
      <c r="I13" s="165"/>
      <c r="J13" s="163"/>
      <c r="K13" s="169"/>
      <c r="L13" s="169"/>
      <c r="M13" s="169"/>
      <c r="N13" s="169"/>
      <c r="O13" s="170"/>
      <c r="P13" s="169"/>
      <c r="Q13" s="169"/>
      <c r="R13" s="169"/>
      <c r="S13" s="169"/>
      <c r="T13" s="169"/>
      <c r="U13" s="169"/>
      <c r="V13" s="169"/>
      <c r="W13" s="169"/>
      <c r="X13" s="169"/>
      <c r="Y13" s="169"/>
      <c r="Z13" s="166"/>
      <c r="AA13" s="78"/>
    </row>
    <row r="14" spans="1:27" ht="24.75" customHeight="1">
      <c r="A14" s="72"/>
      <c r="B14" s="83" t="s">
        <v>32</v>
      </c>
      <c r="C14" s="84" t="s">
        <v>330</v>
      </c>
      <c r="D14" s="75"/>
      <c r="E14" s="132" t="s">
        <v>50</v>
      </c>
      <c r="F14" s="132" t="s">
        <v>50</v>
      </c>
      <c r="G14" s="132" t="s">
        <v>50</v>
      </c>
      <c r="H14" s="132" t="s">
        <v>50</v>
      </c>
      <c r="I14" s="132" t="s">
        <v>50</v>
      </c>
      <c r="J14" s="162"/>
      <c r="K14" s="169"/>
      <c r="L14" s="169"/>
      <c r="M14" s="169"/>
      <c r="N14" s="169"/>
      <c r="O14" s="169"/>
      <c r="P14" s="169"/>
      <c r="Q14" s="173"/>
      <c r="R14" s="173"/>
      <c r="S14" s="173"/>
      <c r="T14" s="173"/>
      <c r="U14" s="173"/>
      <c r="V14" s="173"/>
      <c r="W14" s="173"/>
      <c r="X14" s="173"/>
      <c r="Y14" s="173"/>
      <c r="Z14" s="175"/>
      <c r="AA14" s="160"/>
    </row>
    <row r="15" spans="1:27" ht="27" customHeight="1">
      <c r="A15" s="85" t="s">
        <v>2</v>
      </c>
      <c r="B15" s="849" t="s">
        <v>300</v>
      </c>
      <c r="C15" s="850"/>
      <c r="D15" s="850"/>
      <c r="E15" s="850"/>
      <c r="F15" s="850"/>
      <c r="G15" s="850"/>
      <c r="H15" s="850"/>
      <c r="I15" s="850"/>
      <c r="J15" s="851"/>
      <c r="K15" s="86"/>
      <c r="L15" s="86"/>
      <c r="M15" s="86"/>
      <c r="N15" s="86"/>
      <c r="O15" s="86"/>
      <c r="P15" s="86"/>
      <c r="Q15" s="86"/>
      <c r="R15" s="86"/>
      <c r="S15" s="86"/>
      <c r="T15" s="86"/>
      <c r="U15" s="86"/>
      <c r="V15" s="86"/>
      <c r="W15" s="86"/>
      <c r="X15" s="86"/>
      <c r="Y15" s="86"/>
      <c r="Z15" s="86"/>
      <c r="AA15" s="86"/>
    </row>
    <row r="16" spans="1:27" ht="15.75">
      <c r="A16" s="72">
        <v>1</v>
      </c>
      <c r="B16" s="157"/>
      <c r="C16" s="157"/>
      <c r="D16" s="75"/>
      <c r="E16" s="133"/>
      <c r="F16" s="133"/>
      <c r="G16" s="133"/>
      <c r="H16" s="164"/>
      <c r="I16" s="164"/>
      <c r="J16" s="163"/>
      <c r="K16" s="168"/>
      <c r="L16" s="169"/>
      <c r="M16" s="170"/>
      <c r="N16" s="170"/>
      <c r="O16" s="171"/>
      <c r="P16" s="169"/>
      <c r="Q16" s="855"/>
      <c r="R16" s="856"/>
      <c r="S16" s="856"/>
      <c r="T16" s="857"/>
      <c r="U16" s="169"/>
      <c r="V16" s="169"/>
      <c r="W16" s="169"/>
      <c r="X16" s="169"/>
      <c r="Y16" s="168"/>
      <c r="Z16" s="166"/>
      <c r="AA16" s="78"/>
    </row>
    <row r="17" spans="1:27" ht="15.75">
      <c r="A17" s="72">
        <v>2</v>
      </c>
      <c r="B17" s="157"/>
      <c r="C17" s="124"/>
      <c r="D17" s="78"/>
      <c r="E17" s="167"/>
      <c r="F17" s="167"/>
      <c r="G17" s="165"/>
      <c r="H17" s="165"/>
      <c r="I17" s="165"/>
      <c r="J17" s="163"/>
      <c r="K17" s="169"/>
      <c r="L17" s="169"/>
      <c r="M17" s="169"/>
      <c r="N17" s="170"/>
      <c r="O17" s="169"/>
      <c r="P17" s="169"/>
      <c r="Q17" s="173"/>
      <c r="R17" s="173"/>
      <c r="S17" s="173"/>
      <c r="T17" s="173"/>
      <c r="U17" s="173"/>
      <c r="V17" s="173"/>
      <c r="W17" s="173"/>
      <c r="X17" s="173"/>
      <c r="Y17" s="173"/>
      <c r="Z17" s="175"/>
      <c r="AA17" s="172"/>
    </row>
    <row r="18" spans="1:27" ht="15.75">
      <c r="A18" s="72">
        <v>3</v>
      </c>
      <c r="B18" s="157"/>
      <c r="C18" s="124"/>
      <c r="D18" s="78"/>
      <c r="E18" s="167"/>
      <c r="F18" s="167"/>
      <c r="G18" s="165"/>
      <c r="H18" s="165"/>
      <c r="I18" s="165"/>
      <c r="J18" s="163"/>
      <c r="K18" s="169"/>
      <c r="L18" s="169"/>
      <c r="M18" s="170"/>
      <c r="N18" s="170"/>
      <c r="O18" s="169"/>
      <c r="P18" s="169"/>
      <c r="Q18" s="169"/>
      <c r="R18" s="169"/>
      <c r="S18" s="169"/>
      <c r="T18" s="169"/>
      <c r="U18" s="169"/>
      <c r="V18" s="169"/>
      <c r="W18" s="169"/>
      <c r="X18" s="169"/>
      <c r="Y18" s="169"/>
      <c r="Z18" s="166"/>
      <c r="AA18" s="78"/>
    </row>
    <row r="19" spans="1:27" s="176" customFormat="1" ht="15.75">
      <c r="A19" s="72">
        <v>4</v>
      </c>
      <c r="B19" s="157"/>
      <c r="C19" s="157"/>
      <c r="D19" s="78"/>
      <c r="E19" s="167"/>
      <c r="F19" s="167"/>
      <c r="G19" s="165"/>
      <c r="H19" s="165"/>
      <c r="I19" s="165"/>
      <c r="J19" s="163"/>
      <c r="K19" s="169"/>
      <c r="L19" s="169"/>
      <c r="M19" s="170"/>
      <c r="N19" s="170"/>
      <c r="O19" s="169"/>
      <c r="P19" s="169"/>
      <c r="Q19" s="858"/>
      <c r="R19" s="859"/>
      <c r="S19" s="860"/>
      <c r="T19" s="169"/>
      <c r="U19" s="169"/>
      <c r="V19" s="169"/>
      <c r="W19" s="169"/>
      <c r="X19" s="169"/>
      <c r="Y19" s="169"/>
      <c r="Z19" s="166"/>
      <c r="AA19" s="78"/>
    </row>
    <row r="20" spans="1:27" s="176" customFormat="1" ht="15.75">
      <c r="A20" s="72" t="s">
        <v>50</v>
      </c>
      <c r="B20" s="157"/>
      <c r="C20" s="157"/>
      <c r="D20" s="78"/>
      <c r="E20" s="167"/>
      <c r="F20" s="167"/>
      <c r="G20" s="165"/>
      <c r="H20" s="165"/>
      <c r="I20" s="165"/>
      <c r="J20" s="163"/>
      <c r="K20" s="169"/>
      <c r="L20" s="169"/>
      <c r="M20" s="170"/>
      <c r="N20" s="170"/>
      <c r="O20" s="169"/>
      <c r="P20" s="169"/>
      <c r="Q20" s="169"/>
      <c r="R20" s="169"/>
      <c r="S20" s="169"/>
      <c r="T20" s="169"/>
      <c r="U20" s="169"/>
      <c r="V20" s="169"/>
      <c r="W20" s="169"/>
      <c r="X20" s="169"/>
      <c r="Y20" s="169"/>
      <c r="Z20" s="166"/>
      <c r="AA20" s="78"/>
    </row>
    <row r="21" spans="1:27" ht="23.25" customHeight="1">
      <c r="A21" s="72"/>
      <c r="B21" s="83" t="s">
        <v>32</v>
      </c>
      <c r="C21" s="84" t="s">
        <v>330</v>
      </c>
      <c r="D21" s="159"/>
      <c r="E21" s="132" t="s">
        <v>50</v>
      </c>
      <c r="F21" s="132" t="s">
        <v>50</v>
      </c>
      <c r="G21" s="132" t="s">
        <v>50</v>
      </c>
      <c r="H21" s="132" t="s">
        <v>50</v>
      </c>
      <c r="I21" s="132" t="s">
        <v>50</v>
      </c>
      <c r="J21" s="162"/>
      <c r="K21" s="169"/>
      <c r="L21" s="169"/>
      <c r="M21" s="169"/>
      <c r="N21" s="169"/>
      <c r="O21" s="169"/>
      <c r="P21" s="169"/>
      <c r="Q21" s="173"/>
      <c r="R21" s="173"/>
      <c r="S21" s="173"/>
      <c r="T21" s="173"/>
      <c r="U21" s="173"/>
      <c r="V21" s="173"/>
      <c r="W21" s="173"/>
      <c r="X21" s="173"/>
      <c r="Y21" s="173"/>
      <c r="Z21" s="175"/>
      <c r="AA21" s="160"/>
    </row>
    <row r="22" spans="1:27" ht="26.25" customHeight="1">
      <c r="A22" s="85" t="s">
        <v>3</v>
      </c>
      <c r="B22" s="849" t="s">
        <v>301</v>
      </c>
      <c r="C22" s="850"/>
      <c r="D22" s="850"/>
      <c r="E22" s="850"/>
      <c r="F22" s="850"/>
      <c r="G22" s="850"/>
      <c r="H22" s="850"/>
      <c r="I22" s="850"/>
      <c r="J22" s="851"/>
      <c r="K22" s="86"/>
      <c r="L22" s="86"/>
      <c r="M22" s="86"/>
      <c r="N22" s="86"/>
      <c r="O22" s="86"/>
      <c r="P22" s="86"/>
      <c r="Q22" s="86"/>
      <c r="R22" s="86"/>
      <c r="S22" s="86"/>
      <c r="T22" s="86"/>
      <c r="U22" s="86"/>
      <c r="V22" s="86"/>
      <c r="W22" s="86"/>
      <c r="X22" s="86"/>
      <c r="Y22" s="86"/>
      <c r="Z22" s="86"/>
      <c r="AA22" s="86"/>
    </row>
    <row r="23" spans="1:27" s="176" customFormat="1" ht="15.75">
      <c r="A23" s="72">
        <v>1</v>
      </c>
      <c r="B23" s="157"/>
      <c r="C23" s="157"/>
      <c r="D23" s="75"/>
      <c r="E23" s="133"/>
      <c r="F23" s="133"/>
      <c r="G23" s="133"/>
      <c r="H23" s="164"/>
      <c r="I23" s="164"/>
      <c r="J23" s="163"/>
      <c r="K23" s="168"/>
      <c r="L23" s="169"/>
      <c r="M23" s="169"/>
      <c r="N23" s="169"/>
      <c r="O23" s="171"/>
      <c r="P23" s="169"/>
      <c r="Q23" s="168"/>
      <c r="R23" s="173"/>
      <c r="S23" s="173"/>
      <c r="T23" s="173"/>
      <c r="U23" s="173"/>
      <c r="V23" s="173"/>
      <c r="W23" s="173"/>
      <c r="X23" s="173"/>
      <c r="Y23" s="168"/>
      <c r="Z23" s="175"/>
      <c r="AA23" s="78"/>
    </row>
    <row r="24" spans="1:27" s="176" customFormat="1" ht="15.75">
      <c r="A24" s="72">
        <v>2</v>
      </c>
      <c r="B24" s="157"/>
      <c r="C24" s="157"/>
      <c r="D24" s="75"/>
      <c r="E24" s="133"/>
      <c r="F24" s="133"/>
      <c r="G24" s="133"/>
      <c r="H24" s="164"/>
      <c r="I24" s="164"/>
      <c r="J24" s="163"/>
      <c r="K24" s="168"/>
      <c r="L24" s="169"/>
      <c r="M24" s="169"/>
      <c r="N24" s="169"/>
      <c r="O24" s="171"/>
      <c r="P24" s="169"/>
      <c r="Q24" s="168"/>
      <c r="R24" s="173"/>
      <c r="S24" s="173"/>
      <c r="T24" s="173"/>
      <c r="U24" s="173"/>
      <c r="V24" s="173"/>
      <c r="W24" s="173"/>
      <c r="X24" s="173"/>
      <c r="Y24" s="168"/>
      <c r="Z24" s="175"/>
      <c r="AA24" s="78"/>
    </row>
    <row r="25" spans="1:27" ht="24" customHeight="1">
      <c r="A25" s="72">
        <v>3</v>
      </c>
      <c r="B25" s="157"/>
      <c r="C25" s="204"/>
      <c r="D25" s="159"/>
      <c r="E25" s="205"/>
      <c r="F25" s="166"/>
      <c r="G25" s="206"/>
      <c r="H25" s="206"/>
      <c r="I25" s="206"/>
      <c r="J25" s="159"/>
      <c r="K25" s="159"/>
      <c r="L25" s="78"/>
      <c r="M25" s="78"/>
      <c r="N25" s="78"/>
      <c r="O25" s="78"/>
      <c r="P25" s="78"/>
      <c r="Q25" s="160"/>
      <c r="R25" s="160"/>
      <c r="S25" s="160"/>
      <c r="T25" s="160"/>
      <c r="U25" s="160"/>
      <c r="V25" s="160"/>
      <c r="W25" s="160"/>
      <c r="X25" s="160"/>
      <c r="Y25" s="160"/>
      <c r="Z25" s="160"/>
      <c r="AA25" s="160"/>
    </row>
    <row r="26" spans="1:27" ht="27" customHeight="1">
      <c r="A26" s="72" t="s">
        <v>50</v>
      </c>
      <c r="B26" s="207"/>
      <c r="C26" s="204"/>
      <c r="D26" s="159"/>
      <c r="E26" s="205"/>
      <c r="F26" s="166"/>
      <c r="G26" s="206"/>
      <c r="H26" s="206"/>
      <c r="I26" s="206"/>
      <c r="J26" s="159"/>
      <c r="K26" s="159"/>
      <c r="L26" s="78"/>
      <c r="M26" s="78"/>
      <c r="N26" s="78"/>
      <c r="O26" s="78"/>
      <c r="P26" s="78"/>
      <c r="Q26" s="160"/>
      <c r="R26" s="160"/>
      <c r="S26" s="160"/>
      <c r="T26" s="160"/>
      <c r="U26" s="160"/>
      <c r="V26" s="160"/>
      <c r="W26" s="160"/>
      <c r="X26" s="160"/>
      <c r="Y26" s="160"/>
      <c r="Z26" s="160"/>
      <c r="AA26" s="160"/>
    </row>
    <row r="27" spans="1:27" ht="24" customHeight="1">
      <c r="A27" s="160"/>
      <c r="B27" s="83" t="s">
        <v>32</v>
      </c>
      <c r="C27" s="84" t="s">
        <v>330</v>
      </c>
      <c r="D27" s="160"/>
      <c r="E27" s="132" t="s">
        <v>50</v>
      </c>
      <c r="F27" s="132" t="s">
        <v>50</v>
      </c>
      <c r="G27" s="132" t="s">
        <v>50</v>
      </c>
      <c r="H27" s="132" t="s">
        <v>50</v>
      </c>
      <c r="I27" s="132" t="s">
        <v>50</v>
      </c>
      <c r="J27" s="160"/>
      <c r="K27" s="160"/>
      <c r="L27" s="78"/>
      <c r="M27" s="78"/>
      <c r="N27" s="78"/>
      <c r="O27" s="78"/>
      <c r="P27" s="78"/>
      <c r="Q27" s="160"/>
      <c r="R27" s="160"/>
      <c r="S27" s="160"/>
      <c r="T27" s="160"/>
      <c r="U27" s="160"/>
      <c r="V27" s="160"/>
      <c r="W27" s="160"/>
      <c r="X27" s="160"/>
      <c r="Y27" s="160"/>
      <c r="Z27" s="160"/>
      <c r="AA27" s="160"/>
    </row>
    <row r="28" spans="1:27" ht="33" customHeight="1">
      <c r="A28" s="838" t="s">
        <v>16</v>
      </c>
      <c r="B28" s="839"/>
      <c r="C28" s="71" t="s">
        <v>330</v>
      </c>
      <c r="D28" s="71"/>
      <c r="E28" s="132" t="s">
        <v>50</v>
      </c>
      <c r="F28" s="132" t="s">
        <v>50</v>
      </c>
      <c r="G28" s="132" t="s">
        <v>50</v>
      </c>
      <c r="H28" s="132" t="s">
        <v>50</v>
      </c>
      <c r="I28" s="132" t="s">
        <v>50</v>
      </c>
      <c r="J28" s="71"/>
      <c r="K28" s="71"/>
      <c r="L28" s="71"/>
      <c r="M28" s="71"/>
      <c r="N28" s="71"/>
      <c r="O28" s="71"/>
      <c r="P28" s="71"/>
      <c r="Q28" s="71"/>
      <c r="R28" s="71"/>
      <c r="S28" s="71"/>
      <c r="T28" s="71"/>
      <c r="U28" s="71"/>
      <c r="V28" s="71"/>
      <c r="W28" s="71"/>
      <c r="X28" s="71"/>
      <c r="Y28" s="71"/>
      <c r="Z28" s="71"/>
      <c r="AA28" s="71"/>
    </row>
    <row r="30" ht="12.75">
      <c r="E30" s="208"/>
    </row>
  </sheetData>
  <sheetProtection/>
  <mergeCells count="23">
    <mergeCell ref="B22:J22"/>
    <mergeCell ref="V6:Z6"/>
    <mergeCell ref="AA6:AA7"/>
    <mergeCell ref="B8:J8"/>
    <mergeCell ref="B15:J15"/>
    <mergeCell ref="Q16:T16"/>
    <mergeCell ref="Q19:S19"/>
    <mergeCell ref="E6:E7"/>
    <mergeCell ref="F6:F7"/>
    <mergeCell ref="G6:G7"/>
    <mergeCell ref="H6:H7"/>
    <mergeCell ref="I6:I7"/>
    <mergeCell ref="J6:J7"/>
    <mergeCell ref="A28:B28"/>
    <mergeCell ref="A1:B1"/>
    <mergeCell ref="A3:AA3"/>
    <mergeCell ref="A6:A7"/>
    <mergeCell ref="B6:B7"/>
    <mergeCell ref="C6:C7"/>
    <mergeCell ref="D6:D7"/>
    <mergeCell ref="K6:K7"/>
    <mergeCell ref="L6:P6"/>
    <mergeCell ref="Q6:U6"/>
  </mergeCells>
  <printOptions/>
  <pageMargins left="0.1968503937007874" right="0.1968503937007874" top="0.3937007874015748" bottom="0.3937007874015748" header="0" footer="0"/>
  <pageSetup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dimension ref="A1:Q23"/>
  <sheetViews>
    <sheetView zoomScale="80" zoomScaleNormal="80" zoomScalePageLayoutView="0" workbookViewId="0" topLeftCell="A1">
      <selection activeCell="C13" sqref="C13"/>
    </sheetView>
  </sheetViews>
  <sheetFormatPr defaultColWidth="9.140625" defaultRowHeight="12.75"/>
  <cols>
    <col min="1" max="1" width="5.421875" style="0" customWidth="1"/>
    <col min="2" max="2" width="19.421875" style="0" customWidth="1"/>
    <col min="3" max="3" width="17.28125" style="0" customWidth="1"/>
    <col min="4" max="4" width="11.7109375" style="0" customWidth="1"/>
    <col min="5" max="5" width="12.8515625" style="0" customWidth="1"/>
    <col min="6" max="6" width="15.57421875" style="0" customWidth="1"/>
    <col min="7" max="9" width="6.28125" style="0" bestFit="1" customWidth="1"/>
    <col min="10" max="10" width="6.7109375" style="0" bestFit="1" customWidth="1"/>
    <col min="11" max="11" width="5.7109375" style="0" bestFit="1" customWidth="1"/>
    <col min="12" max="12" width="6.140625" style="0" bestFit="1" customWidth="1"/>
    <col min="13" max="13" width="6.28125" style="0" bestFit="1" customWidth="1"/>
    <col min="14" max="14" width="6.7109375" style="0" bestFit="1" customWidth="1"/>
    <col min="15" max="15" width="21.421875" style="0" customWidth="1"/>
    <col min="16" max="16" width="21.57421875" style="0" customWidth="1"/>
    <col min="17" max="17" width="16.421875" style="0" customWidth="1"/>
  </cols>
  <sheetData>
    <row r="1" spans="1:16" ht="16.5">
      <c r="A1" s="865" t="s">
        <v>176</v>
      </c>
      <c r="B1" s="865"/>
      <c r="C1" s="17"/>
      <c r="D1" s="17"/>
      <c r="E1" s="18"/>
      <c r="F1" s="18"/>
      <c r="G1" s="19"/>
      <c r="H1" s="19"/>
      <c r="I1" s="19"/>
      <c r="J1" s="19"/>
      <c r="K1" s="20"/>
      <c r="L1" s="20"/>
      <c r="M1" s="20"/>
      <c r="N1" s="20"/>
      <c r="O1" s="21"/>
      <c r="P1" s="21"/>
    </row>
    <row r="2" spans="1:16" ht="15.75">
      <c r="A2" s="22"/>
      <c r="B2" s="22"/>
      <c r="C2" s="17"/>
      <c r="D2" s="17"/>
      <c r="E2" s="18"/>
      <c r="F2" s="18"/>
      <c r="G2" s="19"/>
      <c r="H2" s="19"/>
      <c r="I2" s="19"/>
      <c r="J2" s="19"/>
      <c r="K2" s="20"/>
      <c r="L2" s="20"/>
      <c r="M2" s="20"/>
      <c r="N2" s="20"/>
      <c r="O2" s="21"/>
      <c r="P2" s="21"/>
    </row>
    <row r="3" spans="1:16" ht="47.25" customHeight="1">
      <c r="A3" s="866" t="s">
        <v>302</v>
      </c>
      <c r="B3" s="866"/>
      <c r="C3" s="866"/>
      <c r="D3" s="866"/>
      <c r="E3" s="866"/>
      <c r="F3" s="866"/>
      <c r="G3" s="866"/>
      <c r="H3" s="866"/>
      <c r="I3" s="866"/>
      <c r="J3" s="866"/>
      <c r="K3" s="866"/>
      <c r="L3" s="866"/>
      <c r="M3" s="866"/>
      <c r="N3" s="866"/>
      <c r="O3" s="866"/>
      <c r="P3" s="866"/>
    </row>
    <row r="4" spans="1:16" ht="18.75">
      <c r="A4" s="88"/>
      <c r="B4" s="88"/>
      <c r="C4" s="88"/>
      <c r="D4" s="88"/>
      <c r="E4" s="88"/>
      <c r="F4" s="88"/>
      <c r="G4" s="88"/>
      <c r="H4" s="88"/>
      <c r="I4" s="88"/>
      <c r="J4" s="88"/>
      <c r="K4" s="88"/>
      <c r="L4" s="88"/>
      <c r="M4" s="88"/>
      <c r="N4" s="88"/>
      <c r="O4" s="88"/>
      <c r="P4" s="88"/>
    </row>
    <row r="5" spans="1:16" ht="15.75">
      <c r="A5" s="26"/>
      <c r="B5" s="26"/>
      <c r="C5" s="26"/>
      <c r="D5" s="26"/>
      <c r="E5" s="26"/>
      <c r="F5" s="26"/>
      <c r="G5" s="26"/>
      <c r="H5" s="26"/>
      <c r="I5" s="26"/>
      <c r="J5" s="26"/>
      <c r="K5" s="26"/>
      <c r="L5" s="26"/>
      <c r="M5" s="26"/>
      <c r="N5" s="26"/>
      <c r="O5" s="26"/>
      <c r="P5" s="25"/>
    </row>
    <row r="6" spans="1:17" ht="22.5" customHeight="1">
      <c r="A6" s="745" t="s">
        <v>8</v>
      </c>
      <c r="B6" s="745" t="s">
        <v>4</v>
      </c>
      <c r="C6" s="745" t="s">
        <v>0</v>
      </c>
      <c r="D6" s="745" t="s">
        <v>27</v>
      </c>
      <c r="E6" s="819" t="s">
        <v>177</v>
      </c>
      <c r="F6" s="819" t="s">
        <v>9</v>
      </c>
      <c r="G6" s="745" t="s">
        <v>38</v>
      </c>
      <c r="H6" s="745"/>
      <c r="I6" s="745"/>
      <c r="J6" s="745"/>
      <c r="K6" s="745"/>
      <c r="L6" s="745"/>
      <c r="M6" s="745"/>
      <c r="N6" s="745"/>
      <c r="O6" s="745" t="s">
        <v>178</v>
      </c>
      <c r="P6" s="745" t="s">
        <v>179</v>
      </c>
      <c r="Q6" s="745" t="s">
        <v>306</v>
      </c>
    </row>
    <row r="7" spans="1:17" ht="35.25" customHeight="1">
      <c r="A7" s="745"/>
      <c r="B7" s="745"/>
      <c r="C7" s="745"/>
      <c r="D7" s="745"/>
      <c r="E7" s="819"/>
      <c r="F7" s="819"/>
      <c r="G7" s="179" t="s">
        <v>42</v>
      </c>
      <c r="H7" s="177" t="s">
        <v>43</v>
      </c>
      <c r="I7" s="177" t="s">
        <v>44</v>
      </c>
      <c r="J7" s="177" t="s">
        <v>45</v>
      </c>
      <c r="K7" s="180" t="s">
        <v>46</v>
      </c>
      <c r="L7" s="180" t="s">
        <v>47</v>
      </c>
      <c r="M7" s="180" t="s">
        <v>48</v>
      </c>
      <c r="N7" s="181" t="s">
        <v>15</v>
      </c>
      <c r="O7" s="745"/>
      <c r="P7" s="745"/>
      <c r="Q7" s="745"/>
    </row>
    <row r="8" spans="1:17" ht="30.75" customHeight="1">
      <c r="A8" s="182" t="s">
        <v>1</v>
      </c>
      <c r="B8" s="861" t="s">
        <v>307</v>
      </c>
      <c r="C8" s="862"/>
      <c r="D8" s="862"/>
      <c r="E8" s="862"/>
      <c r="F8" s="862"/>
      <c r="G8" s="862"/>
      <c r="H8" s="862"/>
      <c r="I8" s="862"/>
      <c r="J8" s="862"/>
      <c r="K8" s="862"/>
      <c r="L8" s="862"/>
      <c r="M8" s="862"/>
      <c r="N8" s="863"/>
      <c r="O8" s="182"/>
      <c r="P8" s="182"/>
      <c r="Q8" s="182"/>
    </row>
    <row r="9" spans="1:17" ht="21.75" customHeight="1">
      <c r="A9" s="72">
        <v>1</v>
      </c>
      <c r="B9" s="73"/>
      <c r="C9" s="74"/>
      <c r="D9" s="75"/>
      <c r="E9" s="90"/>
      <c r="F9" s="76"/>
      <c r="G9" s="74"/>
      <c r="H9" s="74"/>
      <c r="I9" s="74"/>
      <c r="J9" s="74"/>
      <c r="K9" s="91"/>
      <c r="L9" s="91"/>
      <c r="M9" s="91"/>
      <c r="N9" s="91"/>
      <c r="O9" s="92"/>
      <c r="P9" s="77"/>
      <c r="Q9" s="79"/>
    </row>
    <row r="10" spans="1:17" ht="24" customHeight="1">
      <c r="A10" s="72">
        <v>2</v>
      </c>
      <c r="B10" s="73"/>
      <c r="C10" s="74"/>
      <c r="D10" s="75"/>
      <c r="E10" s="87"/>
      <c r="F10" s="76"/>
      <c r="G10" s="80"/>
      <c r="H10" s="80"/>
      <c r="I10" s="80"/>
      <c r="J10" s="80"/>
      <c r="K10" s="93"/>
      <c r="L10" s="93"/>
      <c r="M10" s="93"/>
      <c r="N10" s="93"/>
      <c r="O10" s="94"/>
      <c r="P10" s="81"/>
      <c r="Q10" s="79"/>
    </row>
    <row r="11" spans="1:17" ht="24" customHeight="1">
      <c r="A11" s="72" t="s">
        <v>50</v>
      </c>
      <c r="B11" s="82"/>
      <c r="C11" s="74"/>
      <c r="D11" s="75"/>
      <c r="E11" s="87"/>
      <c r="F11" s="76"/>
      <c r="G11" s="80"/>
      <c r="H11" s="80"/>
      <c r="I11" s="80"/>
      <c r="J11" s="80"/>
      <c r="K11" s="93"/>
      <c r="L11" s="93"/>
      <c r="M11" s="93"/>
      <c r="N11" s="93"/>
      <c r="O11" s="94"/>
      <c r="P11" s="81"/>
      <c r="Q11" s="79"/>
    </row>
    <row r="12" spans="1:17" s="100" customFormat="1" ht="20.25" customHeight="1">
      <c r="A12" s="95"/>
      <c r="B12" s="96" t="s">
        <v>32</v>
      </c>
      <c r="C12" s="96" t="s">
        <v>175</v>
      </c>
      <c r="D12" s="97"/>
      <c r="E12" s="98"/>
      <c r="F12" s="98" t="s">
        <v>33</v>
      </c>
      <c r="G12" s="98" t="s">
        <v>33</v>
      </c>
      <c r="H12" s="98" t="s">
        <v>33</v>
      </c>
      <c r="I12" s="98" t="s">
        <v>33</v>
      </c>
      <c r="J12" s="98" t="s">
        <v>33</v>
      </c>
      <c r="K12" s="98" t="s">
        <v>33</v>
      </c>
      <c r="L12" s="98" t="s">
        <v>33</v>
      </c>
      <c r="M12" s="98" t="s">
        <v>33</v>
      </c>
      <c r="N12" s="98" t="s">
        <v>33</v>
      </c>
      <c r="O12" s="97"/>
      <c r="P12" s="99"/>
      <c r="Q12" s="183"/>
    </row>
    <row r="13" spans="1:17" s="100" customFormat="1" ht="27.75" customHeight="1">
      <c r="A13" s="184" t="s">
        <v>2</v>
      </c>
      <c r="B13" s="185" t="s">
        <v>308</v>
      </c>
      <c r="C13" s="186"/>
      <c r="D13" s="186"/>
      <c r="E13" s="186"/>
      <c r="F13" s="186"/>
      <c r="G13" s="186"/>
      <c r="H13" s="186"/>
      <c r="I13" s="186"/>
      <c r="J13" s="186"/>
      <c r="K13" s="186"/>
      <c r="L13" s="186"/>
      <c r="M13" s="186"/>
      <c r="N13" s="187"/>
      <c r="O13" s="188"/>
      <c r="P13" s="189"/>
      <c r="Q13" s="189"/>
    </row>
    <row r="14" spans="1:17" s="100" customFormat="1" ht="20.25" customHeight="1">
      <c r="A14" s="72">
        <v>1</v>
      </c>
      <c r="B14" s="73"/>
      <c r="C14" s="74"/>
      <c r="D14" s="75"/>
      <c r="E14" s="90"/>
      <c r="F14" s="76"/>
      <c r="G14" s="74"/>
      <c r="H14" s="74"/>
      <c r="I14" s="74"/>
      <c r="J14" s="74"/>
      <c r="K14" s="91"/>
      <c r="L14" s="91"/>
      <c r="M14" s="91"/>
      <c r="N14" s="91"/>
      <c r="O14" s="92"/>
      <c r="P14" s="77"/>
      <c r="Q14" s="183"/>
    </row>
    <row r="15" spans="1:17" s="100" customFormat="1" ht="20.25" customHeight="1">
      <c r="A15" s="72">
        <v>2</v>
      </c>
      <c r="B15" s="73"/>
      <c r="C15" s="74"/>
      <c r="D15" s="75"/>
      <c r="E15" s="87"/>
      <c r="F15" s="76"/>
      <c r="G15" s="80"/>
      <c r="H15" s="80"/>
      <c r="I15" s="80"/>
      <c r="J15" s="80"/>
      <c r="K15" s="93"/>
      <c r="L15" s="93"/>
      <c r="M15" s="93"/>
      <c r="N15" s="93"/>
      <c r="O15" s="94"/>
      <c r="P15" s="81"/>
      <c r="Q15" s="183"/>
    </row>
    <row r="16" spans="1:17" s="100" customFormat="1" ht="20.25" customHeight="1">
      <c r="A16" s="72" t="s">
        <v>50</v>
      </c>
      <c r="B16" s="82"/>
      <c r="C16" s="74"/>
      <c r="D16" s="75"/>
      <c r="E16" s="87"/>
      <c r="F16" s="76"/>
      <c r="G16" s="80"/>
      <c r="H16" s="80"/>
      <c r="I16" s="80"/>
      <c r="J16" s="80"/>
      <c r="K16" s="93"/>
      <c r="L16" s="93"/>
      <c r="M16" s="93"/>
      <c r="N16" s="93"/>
      <c r="O16" s="94"/>
      <c r="P16" s="81"/>
      <c r="Q16" s="183"/>
    </row>
    <row r="17" spans="1:17" s="100" customFormat="1" ht="20.25" customHeight="1">
      <c r="A17" s="95"/>
      <c r="B17" s="96" t="s">
        <v>32</v>
      </c>
      <c r="C17" s="96" t="s">
        <v>175</v>
      </c>
      <c r="D17" s="97"/>
      <c r="E17" s="98"/>
      <c r="F17" s="98" t="s">
        <v>33</v>
      </c>
      <c r="G17" s="98" t="s">
        <v>33</v>
      </c>
      <c r="H17" s="98" t="s">
        <v>33</v>
      </c>
      <c r="I17" s="98" t="s">
        <v>33</v>
      </c>
      <c r="J17" s="98" t="s">
        <v>33</v>
      </c>
      <c r="K17" s="98" t="s">
        <v>33</v>
      </c>
      <c r="L17" s="98" t="s">
        <v>33</v>
      </c>
      <c r="M17" s="98" t="s">
        <v>33</v>
      </c>
      <c r="N17" s="98" t="s">
        <v>33</v>
      </c>
      <c r="O17" s="97"/>
      <c r="P17" s="99"/>
      <c r="Q17" s="183"/>
    </row>
    <row r="18" spans="1:17" ht="24" customHeight="1">
      <c r="A18" s="182" t="s">
        <v>3</v>
      </c>
      <c r="B18" s="861" t="s">
        <v>180</v>
      </c>
      <c r="C18" s="862"/>
      <c r="D18" s="862"/>
      <c r="E18" s="862"/>
      <c r="F18" s="862"/>
      <c r="G18" s="862"/>
      <c r="H18" s="862"/>
      <c r="I18" s="862"/>
      <c r="J18" s="862"/>
      <c r="K18" s="862"/>
      <c r="L18" s="862"/>
      <c r="M18" s="862"/>
      <c r="N18" s="863"/>
      <c r="O18" s="182"/>
      <c r="P18" s="182"/>
      <c r="Q18" s="190"/>
    </row>
    <row r="19" spans="1:17" ht="19.5" customHeight="1">
      <c r="A19" s="72">
        <v>1</v>
      </c>
      <c r="B19" s="73"/>
      <c r="C19" s="74"/>
      <c r="D19" s="75"/>
      <c r="E19" s="90"/>
      <c r="F19" s="76"/>
      <c r="G19" s="74"/>
      <c r="H19" s="74"/>
      <c r="I19" s="74"/>
      <c r="J19" s="74"/>
      <c r="K19" s="91"/>
      <c r="L19" s="91"/>
      <c r="M19" s="91"/>
      <c r="N19" s="91"/>
      <c r="O19" s="92"/>
      <c r="P19" s="77"/>
      <c r="Q19" s="79"/>
    </row>
    <row r="20" spans="1:17" ht="19.5" customHeight="1">
      <c r="A20" s="72">
        <v>2</v>
      </c>
      <c r="B20" s="73"/>
      <c r="C20" s="74"/>
      <c r="D20" s="75"/>
      <c r="E20" s="87"/>
      <c r="F20" s="76"/>
      <c r="G20" s="80"/>
      <c r="H20" s="80"/>
      <c r="I20" s="80"/>
      <c r="J20" s="80"/>
      <c r="K20" s="93"/>
      <c r="L20" s="93"/>
      <c r="M20" s="93"/>
      <c r="N20" s="93"/>
      <c r="O20" s="94"/>
      <c r="P20" s="81"/>
      <c r="Q20" s="79"/>
    </row>
    <row r="21" spans="1:17" ht="19.5" customHeight="1">
      <c r="A21" s="72" t="s">
        <v>50</v>
      </c>
      <c r="B21" s="82"/>
      <c r="C21" s="74"/>
      <c r="D21" s="75"/>
      <c r="E21" s="87"/>
      <c r="F21" s="76"/>
      <c r="G21" s="80"/>
      <c r="H21" s="80"/>
      <c r="I21" s="80"/>
      <c r="J21" s="80"/>
      <c r="K21" s="93"/>
      <c r="L21" s="93"/>
      <c r="M21" s="93"/>
      <c r="N21" s="93"/>
      <c r="O21" s="94"/>
      <c r="P21" s="81"/>
      <c r="Q21" s="79"/>
    </row>
    <row r="22" spans="1:17" ht="19.5" customHeight="1">
      <c r="A22" s="95"/>
      <c r="B22" s="96" t="s">
        <v>32</v>
      </c>
      <c r="C22" s="96" t="s">
        <v>175</v>
      </c>
      <c r="D22" s="97"/>
      <c r="E22" s="98"/>
      <c r="F22" s="98" t="s">
        <v>33</v>
      </c>
      <c r="G22" s="98" t="s">
        <v>33</v>
      </c>
      <c r="H22" s="98" t="s">
        <v>33</v>
      </c>
      <c r="I22" s="98" t="s">
        <v>33</v>
      </c>
      <c r="J22" s="98" t="s">
        <v>33</v>
      </c>
      <c r="K22" s="98" t="s">
        <v>33</v>
      </c>
      <c r="L22" s="98" t="s">
        <v>33</v>
      </c>
      <c r="M22" s="98" t="s">
        <v>33</v>
      </c>
      <c r="N22" s="98" t="s">
        <v>33</v>
      </c>
      <c r="O22" s="97"/>
      <c r="P22" s="99"/>
      <c r="Q22" s="79"/>
    </row>
    <row r="23" spans="1:17" ht="27.75" customHeight="1">
      <c r="A23" s="864" t="s">
        <v>16</v>
      </c>
      <c r="B23" s="864"/>
      <c r="C23" s="101" t="s">
        <v>175</v>
      </c>
      <c r="D23" s="102"/>
      <c r="E23" s="103"/>
      <c r="F23" s="103" t="s">
        <v>33</v>
      </c>
      <c r="G23" s="103" t="s">
        <v>33</v>
      </c>
      <c r="H23" s="103" t="s">
        <v>33</v>
      </c>
      <c r="I23" s="103" t="s">
        <v>33</v>
      </c>
      <c r="J23" s="103" t="s">
        <v>33</v>
      </c>
      <c r="K23" s="103" t="s">
        <v>33</v>
      </c>
      <c r="L23" s="103" t="s">
        <v>33</v>
      </c>
      <c r="M23" s="103" t="s">
        <v>33</v>
      </c>
      <c r="N23" s="103" t="s">
        <v>33</v>
      </c>
      <c r="O23" s="102"/>
      <c r="P23" s="104"/>
      <c r="Q23" s="104"/>
    </row>
  </sheetData>
  <sheetProtection/>
  <mergeCells count="15">
    <mergeCell ref="A1:B1"/>
    <mergeCell ref="A3:P3"/>
    <mergeCell ref="A6:A7"/>
    <mergeCell ref="B6:B7"/>
    <mergeCell ref="C6:C7"/>
    <mergeCell ref="D6:D7"/>
    <mergeCell ref="E6:E7"/>
    <mergeCell ref="F6:F7"/>
    <mergeCell ref="G6:N6"/>
    <mergeCell ref="O6:O7"/>
    <mergeCell ref="P6:P7"/>
    <mergeCell ref="Q6:Q7"/>
    <mergeCell ref="B8:N8"/>
    <mergeCell ref="B18:N18"/>
    <mergeCell ref="A23:B23"/>
  </mergeCells>
  <printOptions/>
  <pageMargins left="0.1968503937007874" right="0.1968503937007874" top="0.3937007874015748" bottom="0.3937007874015748" header="0.31496062992125984" footer="0.31496062992125984"/>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Y19"/>
  <sheetViews>
    <sheetView zoomScale="110" zoomScaleNormal="110" zoomScalePageLayoutView="0" workbookViewId="0" topLeftCell="A2">
      <selection activeCell="C13" sqref="C13"/>
    </sheetView>
  </sheetViews>
  <sheetFormatPr defaultColWidth="9.140625" defaultRowHeight="12.75"/>
  <cols>
    <col min="1" max="1" width="4.7109375" style="0" customWidth="1"/>
    <col min="2" max="2" width="15.28125" style="0" customWidth="1"/>
    <col min="3" max="3" width="12.57421875" style="0" customWidth="1"/>
    <col min="4" max="4" width="12.8515625" style="0" customWidth="1"/>
    <col min="5" max="5" width="8.140625" style="0" customWidth="1"/>
    <col min="6" max="6" width="7.421875" style="0" customWidth="1"/>
    <col min="7" max="7" width="7.7109375" style="0" customWidth="1"/>
    <col min="8" max="8" width="6.421875" style="0" customWidth="1"/>
    <col min="9" max="9" width="6.7109375" style="0" customWidth="1"/>
    <col min="10" max="10" width="6.421875" style="0" customWidth="1"/>
    <col min="11" max="11" width="5.8515625" style="0" customWidth="1"/>
    <col min="12" max="12" width="6.7109375" style="0" customWidth="1"/>
    <col min="13" max="13" width="8.140625" style="0" customWidth="1"/>
    <col min="14" max="14" width="8.28125" style="0" customWidth="1"/>
    <col min="15" max="15" width="8.00390625" style="0" customWidth="1"/>
    <col min="16" max="17" width="7.00390625" style="0" customWidth="1"/>
    <col min="18" max="18" width="9.7109375" style="0" customWidth="1"/>
    <col min="19" max="19" width="11.28125" style="0" customWidth="1"/>
    <col min="22" max="22" width="11.28125" style="0" customWidth="1"/>
  </cols>
  <sheetData>
    <row r="1" spans="1:2" ht="16.5">
      <c r="A1" s="873" t="s">
        <v>182</v>
      </c>
      <c r="B1" s="873"/>
    </row>
    <row r="2" spans="1:2" ht="15.75">
      <c r="A2" s="54"/>
      <c r="B2" s="55"/>
    </row>
    <row r="3" spans="1:25" ht="28.5" customHeight="1">
      <c r="A3" s="874" t="s">
        <v>183</v>
      </c>
      <c r="B3" s="874"/>
      <c r="C3" s="874"/>
      <c r="D3" s="874"/>
      <c r="E3" s="874"/>
      <c r="F3" s="874"/>
      <c r="G3" s="874"/>
      <c r="H3" s="874"/>
      <c r="I3" s="874"/>
      <c r="J3" s="874"/>
      <c r="K3" s="874"/>
      <c r="L3" s="874"/>
      <c r="M3" s="874"/>
      <c r="N3" s="874"/>
      <c r="O3" s="874"/>
      <c r="P3" s="874"/>
      <c r="Q3" s="874"/>
      <c r="R3" s="874"/>
      <c r="S3" s="874"/>
      <c r="T3" s="874"/>
      <c r="U3" s="874"/>
      <c r="V3" s="874"/>
      <c r="W3" s="874"/>
      <c r="X3" s="874"/>
      <c r="Y3" s="874"/>
    </row>
    <row r="7" spans="1:25" ht="21.75" customHeight="1">
      <c r="A7" s="869" t="s">
        <v>8</v>
      </c>
      <c r="B7" s="869" t="s">
        <v>55</v>
      </c>
      <c r="C7" s="843" t="s">
        <v>184</v>
      </c>
      <c r="D7" s="843" t="s">
        <v>185</v>
      </c>
      <c r="E7" s="844" t="s">
        <v>58</v>
      </c>
      <c r="F7" s="845"/>
      <c r="G7" s="845"/>
      <c r="H7" s="845"/>
      <c r="I7" s="845"/>
      <c r="J7" s="845"/>
      <c r="K7" s="846"/>
      <c r="L7" s="844" t="s">
        <v>59</v>
      </c>
      <c r="M7" s="845"/>
      <c r="N7" s="845"/>
      <c r="O7" s="846"/>
      <c r="P7" s="843" t="s">
        <v>186</v>
      </c>
      <c r="Q7" s="843" t="s">
        <v>187</v>
      </c>
      <c r="R7" s="843" t="s">
        <v>188</v>
      </c>
      <c r="S7" s="843" t="s">
        <v>189</v>
      </c>
      <c r="T7" s="843" t="s">
        <v>190</v>
      </c>
      <c r="U7" s="843" t="s">
        <v>191</v>
      </c>
      <c r="V7" s="843" t="s">
        <v>192</v>
      </c>
      <c r="W7" s="843" t="s">
        <v>193</v>
      </c>
      <c r="X7" s="843" t="s">
        <v>61</v>
      </c>
      <c r="Y7" s="843" t="s">
        <v>194</v>
      </c>
    </row>
    <row r="8" spans="1:25" ht="48" customHeight="1">
      <c r="A8" s="869"/>
      <c r="B8" s="869"/>
      <c r="C8" s="869"/>
      <c r="D8" s="869"/>
      <c r="E8" s="143" t="s">
        <v>261</v>
      </c>
      <c r="F8" s="62" t="s">
        <v>63</v>
      </c>
      <c r="G8" s="62" t="s">
        <v>64</v>
      </c>
      <c r="H8" s="62" t="s">
        <v>43</v>
      </c>
      <c r="I8" s="62" t="s">
        <v>42</v>
      </c>
      <c r="J8" s="62" t="s">
        <v>65</v>
      </c>
      <c r="K8" s="62" t="s">
        <v>50</v>
      </c>
      <c r="L8" s="143" t="s">
        <v>261</v>
      </c>
      <c r="M8" s="62" t="s">
        <v>64</v>
      </c>
      <c r="N8" s="62" t="s">
        <v>43</v>
      </c>
      <c r="O8" s="62" t="s">
        <v>50</v>
      </c>
      <c r="P8" s="843"/>
      <c r="Q8" s="843"/>
      <c r="R8" s="843"/>
      <c r="S8" s="843"/>
      <c r="T8" s="843"/>
      <c r="U8" s="843"/>
      <c r="V8" s="843"/>
      <c r="W8" s="843"/>
      <c r="X8" s="843"/>
      <c r="Y8" s="843"/>
    </row>
    <row r="9" spans="1:25" s="105" customFormat="1" ht="29.25" customHeight="1">
      <c r="A9" s="95" t="s">
        <v>1</v>
      </c>
      <c r="B9" s="870" t="s">
        <v>195</v>
      </c>
      <c r="C9" s="871"/>
      <c r="D9" s="871"/>
      <c r="E9" s="871"/>
      <c r="F9" s="871"/>
      <c r="G9" s="871"/>
      <c r="H9" s="871"/>
      <c r="I9" s="871"/>
      <c r="J9" s="871"/>
      <c r="K9" s="871"/>
      <c r="L9" s="871"/>
      <c r="M9" s="872"/>
      <c r="N9" s="89"/>
      <c r="O9" s="89"/>
      <c r="P9" s="89"/>
      <c r="Q9" s="89"/>
      <c r="R9" s="89"/>
      <c r="S9" s="89"/>
      <c r="T9" s="89"/>
      <c r="U9" s="89"/>
      <c r="V9" s="89"/>
      <c r="W9" s="89"/>
      <c r="X9" s="89"/>
      <c r="Y9" s="89"/>
    </row>
    <row r="10" spans="1:25" ht="24.75" customHeight="1">
      <c r="A10" s="78">
        <v>1</v>
      </c>
      <c r="B10" s="106"/>
      <c r="C10" s="78"/>
      <c r="D10" s="78"/>
      <c r="E10" s="78"/>
      <c r="F10" s="78"/>
      <c r="G10" s="78"/>
      <c r="H10" s="78"/>
      <c r="I10" s="78"/>
      <c r="J10" s="78"/>
      <c r="K10" s="78"/>
      <c r="L10" s="78"/>
      <c r="M10" s="78"/>
      <c r="N10" s="78"/>
      <c r="O10" s="78"/>
      <c r="P10" s="78"/>
      <c r="Q10" s="78"/>
      <c r="R10" s="78"/>
      <c r="S10" s="79"/>
      <c r="T10" s="79"/>
      <c r="U10" s="79"/>
      <c r="V10" s="79"/>
      <c r="W10" s="79"/>
      <c r="X10" s="79"/>
      <c r="Y10" s="79"/>
    </row>
    <row r="11" spans="1:25" ht="21.75" customHeight="1">
      <c r="A11" s="78">
        <v>2</v>
      </c>
      <c r="B11" s="106"/>
      <c r="C11" s="78"/>
      <c r="D11" s="78"/>
      <c r="E11" s="78"/>
      <c r="F11" s="78"/>
      <c r="G11" s="78"/>
      <c r="H11" s="78"/>
      <c r="I11" s="78"/>
      <c r="J11" s="78"/>
      <c r="K11" s="78"/>
      <c r="L11" s="78"/>
      <c r="M11" s="78"/>
      <c r="N11" s="78"/>
      <c r="O11" s="78"/>
      <c r="P11" s="78"/>
      <c r="Q11" s="78"/>
      <c r="R11" s="78"/>
      <c r="S11" s="79"/>
      <c r="T11" s="79"/>
      <c r="U11" s="79"/>
      <c r="V11" s="79"/>
      <c r="W11" s="79"/>
      <c r="X11" s="79"/>
      <c r="Y11" s="79"/>
    </row>
    <row r="12" spans="1:25" ht="21.75" customHeight="1">
      <c r="A12" s="78" t="s">
        <v>33</v>
      </c>
      <c r="B12" s="106"/>
      <c r="C12" s="78"/>
      <c r="D12" s="78"/>
      <c r="E12" s="78"/>
      <c r="F12" s="78"/>
      <c r="G12" s="78"/>
      <c r="H12" s="78"/>
      <c r="I12" s="78"/>
      <c r="J12" s="78"/>
      <c r="K12" s="78"/>
      <c r="L12" s="78"/>
      <c r="M12" s="78"/>
      <c r="N12" s="78"/>
      <c r="O12" s="78"/>
      <c r="P12" s="78"/>
      <c r="Q12" s="78"/>
      <c r="R12" s="78"/>
      <c r="S12" s="79"/>
      <c r="T12" s="79"/>
      <c r="U12" s="79"/>
      <c r="V12" s="79"/>
      <c r="W12" s="79"/>
      <c r="X12" s="79"/>
      <c r="Y12" s="79"/>
    </row>
    <row r="13" spans="1:25" ht="21" customHeight="1">
      <c r="A13" s="78"/>
      <c r="B13" s="96" t="s">
        <v>32</v>
      </c>
      <c r="C13" s="96" t="s">
        <v>196</v>
      </c>
      <c r="D13" s="78"/>
      <c r="E13" s="96" t="s">
        <v>50</v>
      </c>
      <c r="F13" s="96" t="s">
        <v>50</v>
      </c>
      <c r="G13" s="96" t="s">
        <v>50</v>
      </c>
      <c r="H13" s="96" t="s">
        <v>50</v>
      </c>
      <c r="I13" s="96" t="s">
        <v>50</v>
      </c>
      <c r="J13" s="96" t="s">
        <v>50</v>
      </c>
      <c r="K13" s="96" t="s">
        <v>50</v>
      </c>
      <c r="L13" s="96" t="s">
        <v>50</v>
      </c>
      <c r="M13" s="96" t="s">
        <v>50</v>
      </c>
      <c r="N13" s="96" t="s">
        <v>50</v>
      </c>
      <c r="O13" s="96" t="s">
        <v>50</v>
      </c>
      <c r="P13" s="78"/>
      <c r="Q13" s="78"/>
      <c r="R13" s="78"/>
      <c r="S13" s="79"/>
      <c r="T13" s="79"/>
      <c r="U13" s="79"/>
      <c r="V13" s="79"/>
      <c r="W13" s="79"/>
      <c r="X13" s="79"/>
      <c r="Y13" s="79"/>
    </row>
    <row r="14" spans="1:25" ht="29.25" customHeight="1">
      <c r="A14" s="95" t="s">
        <v>2</v>
      </c>
      <c r="B14" s="870" t="s">
        <v>197</v>
      </c>
      <c r="C14" s="871"/>
      <c r="D14" s="871"/>
      <c r="E14" s="871"/>
      <c r="F14" s="871"/>
      <c r="G14" s="871"/>
      <c r="H14" s="871"/>
      <c r="I14" s="871"/>
      <c r="J14" s="871"/>
      <c r="K14" s="871"/>
      <c r="L14" s="871"/>
      <c r="M14" s="872"/>
      <c r="N14" s="89"/>
      <c r="O14" s="89"/>
      <c r="P14" s="89"/>
      <c r="Q14" s="89"/>
      <c r="R14" s="89"/>
      <c r="S14" s="89"/>
      <c r="T14" s="89"/>
      <c r="U14" s="89"/>
      <c r="V14" s="89"/>
      <c r="W14" s="89"/>
      <c r="X14" s="89"/>
      <c r="Y14" s="89"/>
    </row>
    <row r="15" spans="1:25" ht="24" customHeight="1">
      <c r="A15" s="78">
        <v>1</v>
      </c>
      <c r="B15" s="106"/>
      <c r="C15" s="78"/>
      <c r="D15" s="78"/>
      <c r="E15" s="78"/>
      <c r="F15" s="78"/>
      <c r="G15" s="78"/>
      <c r="H15" s="78"/>
      <c r="I15" s="78"/>
      <c r="J15" s="78"/>
      <c r="K15" s="78"/>
      <c r="L15" s="78"/>
      <c r="M15" s="78"/>
      <c r="N15" s="78"/>
      <c r="O15" s="78"/>
      <c r="P15" s="78"/>
      <c r="Q15" s="78"/>
      <c r="R15" s="78"/>
      <c r="S15" s="79"/>
      <c r="T15" s="79"/>
      <c r="U15" s="79"/>
      <c r="V15" s="79"/>
      <c r="W15" s="79"/>
      <c r="X15" s="79"/>
      <c r="Y15" s="79"/>
    </row>
    <row r="16" spans="1:25" ht="24" customHeight="1">
      <c r="A16" s="78">
        <v>2</v>
      </c>
      <c r="B16" s="106"/>
      <c r="C16" s="78"/>
      <c r="D16" s="78"/>
      <c r="E16" s="78"/>
      <c r="F16" s="78"/>
      <c r="G16" s="78"/>
      <c r="H16" s="78"/>
      <c r="I16" s="78"/>
      <c r="J16" s="78"/>
      <c r="K16" s="78"/>
      <c r="L16" s="78"/>
      <c r="M16" s="78"/>
      <c r="N16" s="78"/>
      <c r="O16" s="78"/>
      <c r="P16" s="78"/>
      <c r="Q16" s="78"/>
      <c r="R16" s="78"/>
      <c r="S16" s="79"/>
      <c r="T16" s="79"/>
      <c r="U16" s="79"/>
      <c r="V16" s="79"/>
      <c r="W16" s="79"/>
      <c r="X16" s="79"/>
      <c r="Y16" s="79"/>
    </row>
    <row r="17" spans="1:25" ht="24" customHeight="1">
      <c r="A17" s="78" t="s">
        <v>33</v>
      </c>
      <c r="B17" s="106"/>
      <c r="C17" s="78"/>
      <c r="D17" s="78"/>
      <c r="E17" s="78"/>
      <c r="F17" s="78"/>
      <c r="G17" s="78"/>
      <c r="H17" s="78"/>
      <c r="I17" s="78"/>
      <c r="J17" s="78"/>
      <c r="K17" s="78"/>
      <c r="L17" s="78"/>
      <c r="M17" s="78"/>
      <c r="N17" s="78"/>
      <c r="O17" s="78"/>
      <c r="P17" s="78"/>
      <c r="Q17" s="78"/>
      <c r="R17" s="78"/>
      <c r="S17" s="79"/>
      <c r="T17" s="79"/>
      <c r="U17" s="79"/>
      <c r="V17" s="79"/>
      <c r="W17" s="79"/>
      <c r="X17" s="79"/>
      <c r="Y17" s="79"/>
    </row>
    <row r="18" spans="1:25" ht="24" customHeight="1">
      <c r="A18" s="78"/>
      <c r="B18" s="96" t="s">
        <v>32</v>
      </c>
      <c r="C18" s="96" t="s">
        <v>196</v>
      </c>
      <c r="D18" s="78"/>
      <c r="E18" s="96" t="s">
        <v>50</v>
      </c>
      <c r="F18" s="96" t="s">
        <v>50</v>
      </c>
      <c r="G18" s="96" t="s">
        <v>50</v>
      </c>
      <c r="H18" s="96" t="s">
        <v>50</v>
      </c>
      <c r="I18" s="96" t="s">
        <v>50</v>
      </c>
      <c r="J18" s="96" t="s">
        <v>50</v>
      </c>
      <c r="K18" s="96" t="s">
        <v>50</v>
      </c>
      <c r="L18" s="96" t="s">
        <v>50</v>
      </c>
      <c r="M18" s="96" t="s">
        <v>50</v>
      </c>
      <c r="N18" s="96" t="s">
        <v>50</v>
      </c>
      <c r="O18" s="96" t="s">
        <v>50</v>
      </c>
      <c r="P18" s="78"/>
      <c r="Q18" s="78"/>
      <c r="R18" s="78"/>
      <c r="S18" s="79"/>
      <c r="T18" s="79"/>
      <c r="U18" s="79"/>
      <c r="V18" s="79"/>
      <c r="W18" s="79"/>
      <c r="X18" s="79"/>
      <c r="Y18" s="79"/>
    </row>
    <row r="19" spans="1:25" ht="25.5" customHeight="1">
      <c r="A19" s="867" t="s">
        <v>181</v>
      </c>
      <c r="B19" s="868"/>
      <c r="C19" s="96" t="s">
        <v>196</v>
      </c>
      <c r="D19" s="78"/>
      <c r="E19" s="96" t="s">
        <v>50</v>
      </c>
      <c r="F19" s="96" t="s">
        <v>50</v>
      </c>
      <c r="G19" s="96" t="s">
        <v>50</v>
      </c>
      <c r="H19" s="96" t="s">
        <v>50</v>
      </c>
      <c r="I19" s="96" t="s">
        <v>50</v>
      </c>
      <c r="J19" s="96" t="s">
        <v>50</v>
      </c>
      <c r="K19" s="96" t="s">
        <v>50</v>
      </c>
      <c r="L19" s="96" t="s">
        <v>50</v>
      </c>
      <c r="M19" s="96" t="s">
        <v>50</v>
      </c>
      <c r="N19" s="96" t="s">
        <v>50</v>
      </c>
      <c r="O19" s="96" t="s">
        <v>50</v>
      </c>
      <c r="P19" s="78"/>
      <c r="Q19" s="78"/>
      <c r="R19" s="78"/>
      <c r="S19" s="79"/>
      <c r="T19" s="79"/>
      <c r="U19" s="79"/>
      <c r="V19" s="79"/>
      <c r="W19" s="79"/>
      <c r="X19" s="79"/>
      <c r="Y19" s="79"/>
    </row>
  </sheetData>
  <sheetProtection/>
  <mergeCells count="21">
    <mergeCell ref="E7:K7"/>
    <mergeCell ref="L7:O7"/>
    <mergeCell ref="P7:P8"/>
    <mergeCell ref="B14:M14"/>
    <mergeCell ref="A1:B1"/>
    <mergeCell ref="A3:Y3"/>
    <mergeCell ref="A7:A8"/>
    <mergeCell ref="B7:B8"/>
    <mergeCell ref="C7:C8"/>
    <mergeCell ref="W7:W8"/>
    <mergeCell ref="V7:V8"/>
    <mergeCell ref="A19:B19"/>
    <mergeCell ref="R7:R8"/>
    <mergeCell ref="S7:S8"/>
    <mergeCell ref="T7:T8"/>
    <mergeCell ref="D7:D8"/>
    <mergeCell ref="Y7:Y8"/>
    <mergeCell ref="B9:M9"/>
    <mergeCell ref="U7:U8"/>
    <mergeCell ref="X7:X8"/>
    <mergeCell ref="Q7:Q8"/>
  </mergeCells>
  <printOptions/>
  <pageMargins left="0.1968503937007874" right="0.1968503937007874" top="0.3937007874015748" bottom="0.3937007874015748" header="0" footer="0"/>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theme="4"/>
  </sheetPr>
  <dimension ref="A1:DE33"/>
  <sheetViews>
    <sheetView zoomScale="50" zoomScaleNormal="50" zoomScalePageLayoutView="0" workbookViewId="0" topLeftCell="A6">
      <pane ySplit="1605" topLeftCell="A3" activePane="bottomLeft" state="split"/>
      <selection pane="topLeft" activeCell="A6" sqref="A1:IV16384"/>
      <selection pane="bottomLeft" activeCell="C14" sqref="C14"/>
    </sheetView>
  </sheetViews>
  <sheetFormatPr defaultColWidth="13.57421875" defaultRowHeight="12.75"/>
  <cols>
    <col min="1" max="1" width="9.28125" style="390" customWidth="1"/>
    <col min="2" max="2" width="25.7109375" style="390" customWidth="1"/>
    <col min="3" max="3" width="11.28125" style="390" customWidth="1"/>
    <col min="4" max="4" width="12.7109375" style="390" customWidth="1"/>
    <col min="5" max="6" width="12.8515625" style="396" customWidth="1"/>
    <col min="7" max="7" width="13.00390625" style="396" customWidth="1"/>
    <col min="8" max="8" width="13.57421875" style="395" hidden="1" customWidth="1"/>
    <col min="9" max="9" width="13.57421875" style="390" hidden="1" customWidth="1"/>
    <col min="10" max="10" width="13.00390625" style="390" customWidth="1"/>
    <col min="11" max="11" width="13.28125" style="390" customWidth="1"/>
    <col min="12" max="12" width="53.140625" style="390" customWidth="1"/>
    <col min="13" max="13" width="17.421875" style="390" customWidth="1"/>
    <col min="14" max="14" width="14.57421875" style="390" customWidth="1"/>
    <col min="15" max="15" width="10.00390625" style="390" customWidth="1"/>
    <col min="16" max="16" width="8.00390625" style="390" customWidth="1"/>
    <col min="17" max="17" width="9.57421875" style="390" customWidth="1"/>
    <col min="18" max="18" width="10.140625" style="390" customWidth="1"/>
    <col min="19" max="19" width="9.00390625" style="390" customWidth="1"/>
    <col min="20" max="20" width="10.421875" style="390" customWidth="1"/>
    <col min="21" max="21" width="8.8515625" style="390" customWidth="1"/>
    <col min="22" max="22" width="10.421875" style="390" customWidth="1"/>
    <col min="23" max="23" width="11.00390625" style="390" customWidth="1"/>
    <col min="24" max="24" width="10.00390625" style="390" customWidth="1"/>
    <col min="25" max="25" width="15.140625" style="390" customWidth="1"/>
    <col min="26" max="16384" width="13.57421875" style="390" customWidth="1"/>
  </cols>
  <sheetData>
    <row r="1" spans="1:13" ht="18.75">
      <c r="A1" s="876" t="s">
        <v>523</v>
      </c>
      <c r="B1" s="876"/>
      <c r="C1" s="384"/>
      <c r="D1" s="384"/>
      <c r="E1" s="385"/>
      <c r="F1" s="386"/>
      <c r="G1" s="387"/>
      <c r="H1" s="388"/>
      <c r="I1" s="389"/>
      <c r="J1" s="389"/>
      <c r="K1" s="389"/>
      <c r="L1" s="384"/>
      <c r="M1" s="384"/>
    </row>
    <row r="2" spans="1:13" ht="18.75" hidden="1">
      <c r="A2" s="383"/>
      <c r="B2" s="383"/>
      <c r="C2" s="384"/>
      <c r="D2" s="384"/>
      <c r="E2" s="385"/>
      <c r="F2" s="386"/>
      <c r="G2" s="387"/>
      <c r="H2" s="388"/>
      <c r="I2" s="389"/>
      <c r="J2" s="389"/>
      <c r="K2" s="389"/>
      <c r="L2" s="384"/>
      <c r="M2" s="384"/>
    </row>
    <row r="3" spans="1:25" s="391" customFormat="1" ht="53.25" customHeight="1">
      <c r="A3" s="877" t="s">
        <v>524</v>
      </c>
      <c r="B3" s="877"/>
      <c r="C3" s="877"/>
      <c r="D3" s="877"/>
      <c r="E3" s="877"/>
      <c r="F3" s="877"/>
      <c r="G3" s="877"/>
      <c r="H3" s="877"/>
      <c r="I3" s="877"/>
      <c r="J3" s="877"/>
      <c r="K3" s="877"/>
      <c r="L3" s="877"/>
      <c r="M3" s="877"/>
      <c r="N3" s="877"/>
      <c r="O3" s="877"/>
      <c r="P3" s="877"/>
      <c r="Q3" s="877"/>
      <c r="R3" s="877"/>
      <c r="S3" s="877"/>
      <c r="T3" s="877"/>
      <c r="U3" s="877"/>
      <c r="V3" s="877"/>
      <c r="W3" s="877"/>
      <c r="X3" s="877"/>
      <c r="Y3" s="877"/>
    </row>
    <row r="4" spans="1:19" ht="18.75">
      <c r="A4" s="392"/>
      <c r="B4" s="392"/>
      <c r="C4" s="392"/>
      <c r="D4" s="392"/>
      <c r="E4" s="393"/>
      <c r="F4" s="393"/>
      <c r="G4" s="393"/>
      <c r="H4" s="394"/>
      <c r="I4" s="392"/>
      <c r="J4" s="392"/>
      <c r="K4" s="392"/>
      <c r="L4" s="392"/>
      <c r="M4" s="392"/>
      <c r="O4" s="392"/>
      <c r="P4" s="392"/>
      <c r="Q4" s="392"/>
      <c r="R4" s="392"/>
      <c r="S4" s="392"/>
    </row>
    <row r="5" ht="18.75" hidden="1">
      <c r="B5" s="395"/>
    </row>
    <row r="6" spans="1:26" s="364" customFormat="1" ht="87.75" customHeight="1">
      <c r="A6" s="878" t="s">
        <v>8</v>
      </c>
      <c r="B6" s="878" t="s">
        <v>4</v>
      </c>
      <c r="C6" s="878" t="s">
        <v>0</v>
      </c>
      <c r="D6" s="878" t="s">
        <v>525</v>
      </c>
      <c r="E6" s="887" t="s">
        <v>536</v>
      </c>
      <c r="F6" s="878" t="s">
        <v>535</v>
      </c>
      <c r="G6" s="883" t="s">
        <v>534</v>
      </c>
      <c r="H6" s="883" t="s">
        <v>264</v>
      </c>
      <c r="I6" s="883" t="s">
        <v>263</v>
      </c>
      <c r="J6" s="883" t="s">
        <v>533</v>
      </c>
      <c r="K6" s="883" t="s">
        <v>532</v>
      </c>
      <c r="L6" s="879" t="s">
        <v>443</v>
      </c>
      <c r="M6" s="878" t="s">
        <v>529</v>
      </c>
      <c r="N6" s="884" t="s">
        <v>530</v>
      </c>
      <c r="O6" s="879" t="s">
        <v>531</v>
      </c>
      <c r="P6" s="879"/>
      <c r="Q6" s="879"/>
      <c r="R6" s="879"/>
      <c r="S6" s="879"/>
      <c r="T6" s="878" t="s">
        <v>528</v>
      </c>
      <c r="U6" s="878"/>
      <c r="V6" s="878"/>
      <c r="W6" s="878"/>
      <c r="X6" s="878"/>
      <c r="Y6" s="878" t="s">
        <v>527</v>
      </c>
      <c r="Z6" s="879" t="s">
        <v>526</v>
      </c>
    </row>
    <row r="7" spans="1:26" s="364" customFormat="1" ht="78" customHeight="1">
      <c r="A7" s="878"/>
      <c r="B7" s="878"/>
      <c r="C7" s="878"/>
      <c r="D7" s="878"/>
      <c r="E7" s="887"/>
      <c r="F7" s="878"/>
      <c r="G7" s="883"/>
      <c r="H7" s="883"/>
      <c r="I7" s="883"/>
      <c r="J7" s="883"/>
      <c r="K7" s="883"/>
      <c r="L7" s="879"/>
      <c r="M7" s="878"/>
      <c r="N7" s="885"/>
      <c r="O7" s="89" t="s">
        <v>174</v>
      </c>
      <c r="P7" s="89" t="s">
        <v>10</v>
      </c>
      <c r="Q7" s="89" t="s">
        <v>18</v>
      </c>
      <c r="R7" s="89" t="s">
        <v>286</v>
      </c>
      <c r="S7" s="89" t="s">
        <v>49</v>
      </c>
      <c r="T7" s="295" t="s">
        <v>174</v>
      </c>
      <c r="U7" s="295" t="s">
        <v>10</v>
      </c>
      <c r="V7" s="295" t="s">
        <v>18</v>
      </c>
      <c r="W7" s="295" t="s">
        <v>286</v>
      </c>
      <c r="X7" s="295" t="s">
        <v>49</v>
      </c>
      <c r="Y7" s="878"/>
      <c r="Z7" s="879"/>
    </row>
    <row r="8" spans="1:26" s="397" customFormat="1" ht="27" customHeight="1">
      <c r="A8" s="297" t="s">
        <v>1</v>
      </c>
      <c r="B8" s="880" t="s">
        <v>789</v>
      </c>
      <c r="C8" s="881"/>
      <c r="D8" s="881"/>
      <c r="E8" s="881"/>
      <c r="F8" s="881"/>
      <c r="G8" s="881"/>
      <c r="H8" s="881"/>
      <c r="I8" s="881"/>
      <c r="J8" s="881"/>
      <c r="K8" s="881"/>
      <c r="L8" s="881"/>
      <c r="M8" s="882"/>
      <c r="N8" s="298"/>
      <c r="O8" s="298"/>
      <c r="P8" s="298"/>
      <c r="Q8" s="298"/>
      <c r="R8" s="298"/>
      <c r="S8" s="298"/>
      <c r="T8" s="298"/>
      <c r="U8" s="298"/>
      <c r="V8" s="298"/>
      <c r="W8" s="298"/>
      <c r="X8" s="298"/>
      <c r="Y8" s="298"/>
      <c r="Z8" s="298"/>
    </row>
    <row r="9" spans="1:26" s="397" customFormat="1" ht="243.75">
      <c r="A9" s="458">
        <v>1</v>
      </c>
      <c r="B9" s="242" t="s">
        <v>382</v>
      </c>
      <c r="C9" s="242" t="s">
        <v>383</v>
      </c>
      <c r="D9" s="241" t="s">
        <v>603</v>
      </c>
      <c r="E9" s="591">
        <v>23000</v>
      </c>
      <c r="F9" s="591">
        <v>8500</v>
      </c>
      <c r="G9" s="591">
        <v>8500</v>
      </c>
      <c r="H9" s="369"/>
      <c r="I9" s="297"/>
      <c r="J9" s="297"/>
      <c r="K9" s="297"/>
      <c r="L9" s="381" t="s">
        <v>775</v>
      </c>
      <c r="M9" s="369">
        <v>182504</v>
      </c>
      <c r="N9" s="369">
        <v>182504</v>
      </c>
      <c r="O9" s="368"/>
      <c r="P9" s="309"/>
      <c r="Q9" s="309"/>
      <c r="R9" s="309" t="s">
        <v>403</v>
      </c>
      <c r="S9" s="309" t="s">
        <v>403</v>
      </c>
      <c r="T9" s="309"/>
      <c r="U9" s="309"/>
      <c r="V9" s="309"/>
      <c r="W9" s="309" t="s">
        <v>403</v>
      </c>
      <c r="X9" s="309" t="s">
        <v>403</v>
      </c>
      <c r="Y9" s="241" t="s">
        <v>404</v>
      </c>
      <c r="Z9" s="309" t="s">
        <v>268</v>
      </c>
    </row>
    <row r="10" spans="1:26" s="397" customFormat="1" ht="175.5">
      <c r="A10" s="589">
        <v>2</v>
      </c>
      <c r="B10" s="590" t="s">
        <v>746</v>
      </c>
      <c r="C10" s="590" t="s">
        <v>383</v>
      </c>
      <c r="D10" s="589" t="s">
        <v>747</v>
      </c>
      <c r="E10" s="591">
        <v>4850</v>
      </c>
      <c r="F10" s="591">
        <v>4850</v>
      </c>
      <c r="G10" s="591">
        <v>4850</v>
      </c>
      <c r="H10" s="369"/>
      <c r="I10" s="297"/>
      <c r="J10" s="297"/>
      <c r="K10" s="297"/>
      <c r="L10" s="592" t="s">
        <v>748</v>
      </c>
      <c r="M10" s="369"/>
      <c r="N10" s="369"/>
      <c r="O10" s="368"/>
      <c r="P10" s="309"/>
      <c r="Q10" s="309"/>
      <c r="R10" s="309"/>
      <c r="S10" s="309"/>
      <c r="T10" s="309"/>
      <c r="U10" s="309"/>
      <c r="V10" s="309"/>
      <c r="W10" s="309"/>
      <c r="X10" s="309"/>
      <c r="Y10" s="241" t="s">
        <v>404</v>
      </c>
      <c r="Z10" s="309" t="s">
        <v>268</v>
      </c>
    </row>
    <row r="11" spans="1:26" s="397" customFormat="1" ht="225.75" customHeight="1">
      <c r="A11" s="458">
        <v>3</v>
      </c>
      <c r="B11" s="336" t="s">
        <v>361</v>
      </c>
      <c r="C11" s="465" t="s">
        <v>350</v>
      </c>
      <c r="D11" s="241" t="s">
        <v>336</v>
      </c>
      <c r="E11" s="459">
        <v>25145</v>
      </c>
      <c r="F11" s="459">
        <v>25145</v>
      </c>
      <c r="G11" s="459">
        <f>F11-12185</f>
        <v>12960</v>
      </c>
      <c r="H11" s="369"/>
      <c r="I11" s="297"/>
      <c r="J11" s="297"/>
      <c r="K11" s="297"/>
      <c r="L11" s="381" t="s">
        <v>641</v>
      </c>
      <c r="M11" s="369">
        <v>23056</v>
      </c>
      <c r="N11" s="369">
        <v>23056</v>
      </c>
      <c r="O11" s="368"/>
      <c r="P11" s="369">
        <v>23056</v>
      </c>
      <c r="Q11" s="309"/>
      <c r="R11" s="460"/>
      <c r="S11" s="460"/>
      <c r="T11" s="309"/>
      <c r="U11" s="309">
        <v>21570</v>
      </c>
      <c r="V11" s="309"/>
      <c r="W11" s="309"/>
      <c r="X11" s="309"/>
      <c r="Y11" s="241" t="s">
        <v>404</v>
      </c>
      <c r="Z11" s="241" t="s">
        <v>640</v>
      </c>
    </row>
    <row r="12" spans="1:26" s="397" customFormat="1" ht="21.75" customHeight="1">
      <c r="A12" s="458"/>
      <c r="B12" s="229" t="s">
        <v>32</v>
      </c>
      <c r="C12" s="461" t="s">
        <v>770</v>
      </c>
      <c r="D12" s="241"/>
      <c r="E12" s="462">
        <f>SUM(E9:E11)</f>
        <v>52995</v>
      </c>
      <c r="F12" s="462">
        <f>SUM(F9:F11)</f>
        <v>38495</v>
      </c>
      <c r="G12" s="462">
        <f>SUM(G9:G11)</f>
        <v>26310</v>
      </c>
      <c r="H12" s="463"/>
      <c r="I12" s="231"/>
      <c r="J12" s="231"/>
      <c r="K12" s="231"/>
      <c r="L12" s="298"/>
      <c r="M12" s="464">
        <f>SUM(M9:M11)</f>
        <v>205560</v>
      </c>
      <c r="N12" s="464">
        <f>SUM(N9:N11)</f>
        <v>205560</v>
      </c>
      <c r="O12" s="309"/>
      <c r="P12" s="309"/>
      <c r="Q12" s="309"/>
      <c r="R12" s="309"/>
      <c r="S12" s="309"/>
      <c r="T12" s="298"/>
      <c r="U12" s="298"/>
      <c r="V12" s="298"/>
      <c r="W12" s="298"/>
      <c r="X12" s="298"/>
      <c r="Y12" s="298"/>
      <c r="Z12" s="298"/>
    </row>
    <row r="13" spans="1:29" s="397" customFormat="1" ht="28.5" customHeight="1">
      <c r="A13" s="308" t="s">
        <v>2</v>
      </c>
      <c r="B13" s="886" t="s">
        <v>790</v>
      </c>
      <c r="C13" s="886"/>
      <c r="D13" s="886"/>
      <c r="E13" s="886"/>
      <c r="F13" s="886"/>
      <c r="G13" s="886"/>
      <c r="H13" s="886"/>
      <c r="I13" s="886"/>
      <c r="J13" s="886"/>
      <c r="K13" s="886"/>
      <c r="L13" s="886"/>
      <c r="M13" s="309"/>
      <c r="N13" s="309"/>
      <c r="O13" s="309"/>
      <c r="P13" s="309"/>
      <c r="Q13" s="309"/>
      <c r="R13" s="309"/>
      <c r="S13" s="309"/>
      <c r="T13" s="309"/>
      <c r="U13" s="309"/>
      <c r="V13" s="309"/>
      <c r="W13" s="309"/>
      <c r="X13" s="309"/>
      <c r="Y13" s="309"/>
      <c r="Z13" s="298"/>
      <c r="AC13" s="397">
        <f>1600*260</f>
        <v>416000</v>
      </c>
    </row>
    <row r="14" spans="1:26" s="397" customFormat="1" ht="240" customHeight="1">
      <c r="A14" s="458">
        <v>1</v>
      </c>
      <c r="B14" s="242" t="s">
        <v>749</v>
      </c>
      <c r="C14" s="590" t="s">
        <v>750</v>
      </c>
      <c r="D14" s="589" t="s">
        <v>335</v>
      </c>
      <c r="E14" s="591">
        <v>2975</v>
      </c>
      <c r="F14" s="591">
        <v>0</v>
      </c>
      <c r="G14" s="591">
        <v>2975</v>
      </c>
      <c r="H14" s="369"/>
      <c r="I14" s="297"/>
      <c r="J14" s="297"/>
      <c r="K14" s="297"/>
      <c r="L14" s="599" t="s">
        <v>751</v>
      </c>
      <c r="M14" s="369">
        <v>4000</v>
      </c>
      <c r="N14" s="369"/>
      <c r="O14" s="368"/>
      <c r="P14" s="309"/>
      <c r="Q14" s="309"/>
      <c r="R14" s="309" t="s">
        <v>403</v>
      </c>
      <c r="S14" s="309"/>
      <c r="T14" s="309"/>
      <c r="U14" s="309"/>
      <c r="V14" s="309"/>
      <c r="W14" s="309" t="s">
        <v>403</v>
      </c>
      <c r="X14" s="309"/>
      <c r="Y14" s="241" t="s">
        <v>404</v>
      </c>
      <c r="Z14" s="309" t="s">
        <v>268</v>
      </c>
    </row>
    <row r="15" spans="2:109" s="444" customFormat="1" ht="42" customHeight="1" hidden="1">
      <c r="B15" s="875" t="s">
        <v>504</v>
      </c>
      <c r="C15" s="875"/>
      <c r="D15" s="875"/>
      <c r="E15" s="875"/>
      <c r="F15" s="445"/>
      <c r="G15" s="445"/>
      <c r="H15" s="445"/>
      <c r="M15" s="875" t="s">
        <v>505</v>
      </c>
      <c r="N15" s="875"/>
      <c r="O15" s="875"/>
      <c r="P15" s="875"/>
      <c r="Q15" s="875"/>
      <c r="R15" s="875"/>
      <c r="S15" s="875"/>
      <c r="T15" s="875"/>
      <c r="U15" s="875"/>
      <c r="V15" s="875"/>
      <c r="W15" s="447"/>
      <c r="X15" s="447"/>
      <c r="Y15" s="447"/>
      <c r="Z15" s="447"/>
      <c r="AA15" s="447"/>
      <c r="AB15" s="447"/>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446"/>
      <c r="DA15" s="446"/>
      <c r="DB15" s="446"/>
      <c r="DC15" s="446"/>
      <c r="DD15" s="446"/>
      <c r="DE15" s="446"/>
    </row>
    <row r="16" spans="2:109" s="414" customFormat="1" ht="45" customHeight="1" hidden="1">
      <c r="B16" s="413"/>
      <c r="C16" s="413"/>
      <c r="E16" s="415"/>
      <c r="F16" s="416"/>
      <c r="G16" s="416"/>
      <c r="H16" s="416"/>
      <c r="M16" s="806" t="s">
        <v>506</v>
      </c>
      <c r="N16" s="806"/>
      <c r="O16" s="806"/>
      <c r="P16" s="806"/>
      <c r="Q16" s="806"/>
      <c r="R16" s="806"/>
      <c r="S16" s="806"/>
      <c r="T16" s="806"/>
      <c r="U16" s="806"/>
      <c r="V16" s="806"/>
      <c r="W16" s="436"/>
      <c r="X16" s="436"/>
      <c r="Y16" s="436"/>
      <c r="Z16" s="436"/>
      <c r="AA16" s="436"/>
      <c r="AB16" s="436"/>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row>
    <row r="17" ht="18.75" hidden="1"/>
    <row r="18" ht="18.75" hidden="1"/>
    <row r="19" ht="18.75" hidden="1"/>
    <row r="20" spans="1:26" s="397" customFormat="1" ht="21.75" customHeight="1">
      <c r="A20" s="458"/>
      <c r="B20" s="229" t="s">
        <v>32</v>
      </c>
      <c r="C20" s="461" t="s">
        <v>791</v>
      </c>
      <c r="D20" s="241"/>
      <c r="E20" s="462">
        <f>E14</f>
        <v>2975</v>
      </c>
      <c r="F20" s="462">
        <f>F14</f>
        <v>0</v>
      </c>
      <c r="G20" s="462">
        <f>G14</f>
        <v>2975</v>
      </c>
      <c r="H20" s="463"/>
      <c r="I20" s="231"/>
      <c r="J20" s="231"/>
      <c r="K20" s="231"/>
      <c r="L20" s="298"/>
      <c r="M20" s="464">
        <f>SUM(M15:M19)</f>
        <v>0</v>
      </c>
      <c r="N20" s="464">
        <f>SUM(N15:N19)</f>
        <v>0</v>
      </c>
      <c r="O20" s="309"/>
      <c r="P20" s="309"/>
      <c r="Q20" s="309"/>
      <c r="R20" s="309"/>
      <c r="S20" s="309"/>
      <c r="T20" s="298"/>
      <c r="U20" s="298"/>
      <c r="V20" s="298"/>
      <c r="W20" s="298"/>
      <c r="X20" s="298"/>
      <c r="Y20" s="298"/>
      <c r="Z20" s="298"/>
    </row>
    <row r="21" spans="1:26" ht="49.5" customHeight="1">
      <c r="A21" s="838" t="s">
        <v>792</v>
      </c>
      <c r="B21" s="839"/>
      <c r="C21" s="71" t="s">
        <v>787</v>
      </c>
      <c r="D21" s="71"/>
      <c r="E21" s="634">
        <f>E20+E12</f>
        <v>55970</v>
      </c>
      <c r="F21" s="634">
        <f>F20+F12</f>
        <v>38495</v>
      </c>
      <c r="G21" s="634">
        <f>G20+G12</f>
        <v>29285</v>
      </c>
      <c r="H21" s="71" t="s">
        <v>33</v>
      </c>
      <c r="I21" s="71" t="s">
        <v>33</v>
      </c>
      <c r="J21" s="71"/>
      <c r="K21" s="71"/>
      <c r="L21" s="71"/>
      <c r="M21" s="71"/>
      <c r="N21" s="71"/>
      <c r="O21" s="71"/>
      <c r="P21" s="71"/>
      <c r="Q21" s="71"/>
      <c r="R21" s="71"/>
      <c r="S21" s="71"/>
      <c r="T21" s="71"/>
      <c r="U21" s="71"/>
      <c r="V21" s="71"/>
      <c r="W21" s="71"/>
      <c r="X21" s="71"/>
      <c r="Y21" s="598"/>
      <c r="Z21" s="598"/>
    </row>
    <row r="23" spans="2:109" s="638" customFormat="1" ht="33" customHeight="1">
      <c r="B23" s="888" t="s">
        <v>504</v>
      </c>
      <c r="C23" s="888"/>
      <c r="D23" s="888"/>
      <c r="E23" s="888"/>
      <c r="F23" s="641"/>
      <c r="K23" s="648"/>
      <c r="L23" s="648"/>
      <c r="M23" s="648"/>
      <c r="N23" s="643"/>
      <c r="O23" s="888" t="s">
        <v>505</v>
      </c>
      <c r="P23" s="888"/>
      <c r="Q23" s="888"/>
      <c r="R23" s="888"/>
      <c r="S23" s="888"/>
      <c r="T23" s="888"/>
      <c r="U23" s="888"/>
      <c r="V23" s="888"/>
      <c r="W23" s="888"/>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row>
    <row r="24" spans="2:109" s="638" customFormat="1" ht="39.75" customHeight="1">
      <c r="B24" s="639"/>
      <c r="C24" s="639"/>
      <c r="E24" s="640"/>
      <c r="F24" s="641"/>
      <c r="K24" s="642"/>
      <c r="L24" s="642"/>
      <c r="M24" s="642"/>
      <c r="N24" s="643"/>
      <c r="O24" s="892" t="s">
        <v>506</v>
      </c>
      <c r="P24" s="892"/>
      <c r="Q24" s="892"/>
      <c r="R24" s="892"/>
      <c r="S24" s="892"/>
      <c r="T24" s="892"/>
      <c r="U24" s="892"/>
      <c r="V24" s="892"/>
      <c r="W24" s="892"/>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row>
    <row r="25" spans="2:14" s="644" customFormat="1" ht="23.25">
      <c r="B25" s="889"/>
      <c r="C25" s="889"/>
      <c r="D25" s="889"/>
      <c r="E25" s="889"/>
      <c r="F25" s="645"/>
      <c r="G25" s="645"/>
      <c r="H25" s="645"/>
      <c r="I25" s="890"/>
      <c r="J25" s="890"/>
      <c r="K25" s="890"/>
      <c r="L25" s="890"/>
      <c r="N25" s="646"/>
    </row>
    <row r="26" spans="4:14" s="644" customFormat="1" ht="23.25">
      <c r="D26" s="647"/>
      <c r="E26" s="647"/>
      <c r="F26" s="647"/>
      <c r="G26" s="647"/>
      <c r="H26" s="647"/>
      <c r="I26" s="647"/>
      <c r="J26" s="647"/>
      <c r="N26" s="646"/>
    </row>
    <row r="27" spans="4:14" s="644" customFormat="1" ht="23.25">
      <c r="D27" s="647"/>
      <c r="E27" s="647"/>
      <c r="F27" s="647"/>
      <c r="G27" s="647"/>
      <c r="H27" s="647"/>
      <c r="I27" s="647"/>
      <c r="J27" s="647"/>
      <c r="N27" s="646"/>
    </row>
    <row r="28" spans="4:14" s="644" customFormat="1" ht="23.25">
      <c r="D28" s="647"/>
      <c r="E28" s="647"/>
      <c r="F28" s="647"/>
      <c r="G28" s="647"/>
      <c r="H28" s="647"/>
      <c r="I28" s="647"/>
      <c r="J28" s="647"/>
      <c r="N28" s="646"/>
    </row>
    <row r="29" spans="2:14" s="644" customFormat="1" ht="23.25">
      <c r="B29" s="891" t="s">
        <v>806</v>
      </c>
      <c r="C29" s="891"/>
      <c r="D29" s="891"/>
      <c r="E29" s="891"/>
      <c r="F29" s="647"/>
      <c r="G29" s="647"/>
      <c r="H29" s="647"/>
      <c r="I29" s="647"/>
      <c r="J29" s="647"/>
      <c r="N29" s="646"/>
    </row>
    <row r="30" spans="6:14" s="644" customFormat="1" ht="23.25">
      <c r="F30" s="647"/>
      <c r="G30" s="647"/>
      <c r="H30" s="647"/>
      <c r="I30" s="647"/>
      <c r="J30" s="647"/>
      <c r="N30" s="646"/>
    </row>
    <row r="31" spans="6:14" s="644" customFormat="1" ht="23.25">
      <c r="F31" s="647"/>
      <c r="G31" s="647"/>
      <c r="H31" s="647"/>
      <c r="I31" s="647"/>
      <c r="J31" s="647"/>
      <c r="N31" s="646"/>
    </row>
    <row r="32" spans="5:8" s="391" customFormat="1" ht="20.25">
      <c r="E32" s="636"/>
      <c r="F32" s="636"/>
      <c r="G32" s="636"/>
      <c r="H32" s="637"/>
    </row>
    <row r="33" spans="5:8" s="391" customFormat="1" ht="20.25">
      <c r="E33" s="636"/>
      <c r="F33" s="636"/>
      <c r="G33" s="636"/>
      <c r="H33" s="637"/>
    </row>
  </sheetData>
  <sheetProtection/>
  <mergeCells count="32">
    <mergeCell ref="B23:E23"/>
    <mergeCell ref="B25:E25"/>
    <mergeCell ref="I25:L25"/>
    <mergeCell ref="B29:E29"/>
    <mergeCell ref="O23:W23"/>
    <mergeCell ref="O24:W24"/>
    <mergeCell ref="B13:L13"/>
    <mergeCell ref="I6:I7"/>
    <mergeCell ref="L6:L7"/>
    <mergeCell ref="M6:M7"/>
    <mergeCell ref="F6:F7"/>
    <mergeCell ref="G6:G7"/>
    <mergeCell ref="H6:H7"/>
    <mergeCell ref="E6:E7"/>
    <mergeCell ref="Z6:Z7"/>
    <mergeCell ref="Y6:Y7"/>
    <mergeCell ref="B8:M8"/>
    <mergeCell ref="T6:X6"/>
    <mergeCell ref="J6:J7"/>
    <mergeCell ref="K6:K7"/>
    <mergeCell ref="O6:S6"/>
    <mergeCell ref="N6:N7"/>
    <mergeCell ref="A21:B21"/>
    <mergeCell ref="B15:E15"/>
    <mergeCell ref="M15:V15"/>
    <mergeCell ref="M16:V16"/>
    <mergeCell ref="A1:B1"/>
    <mergeCell ref="A3:Y3"/>
    <mergeCell ref="A6:A7"/>
    <mergeCell ref="B6:B7"/>
    <mergeCell ref="C6:C7"/>
    <mergeCell ref="D6:D7"/>
  </mergeCells>
  <printOptions/>
  <pageMargins left="0.4330708661417323" right="0.31496062992125984" top="0.64" bottom="0.2362204724409449" header="0.31496062992125984" footer="0.15748031496062992"/>
  <pageSetup horizontalDpi="600" verticalDpi="600" orientation="landscape" paperSize="9" scale="41" r:id="rId1"/>
</worksheet>
</file>

<file path=xl/worksheets/sheet16.xml><?xml version="1.0" encoding="utf-8"?>
<worksheet xmlns="http://schemas.openxmlformats.org/spreadsheetml/2006/main" xmlns:r="http://schemas.openxmlformats.org/officeDocument/2006/relationships">
  <sheetPr>
    <tabColor theme="4"/>
  </sheetPr>
  <dimension ref="A1:DE16"/>
  <sheetViews>
    <sheetView zoomScale="70" zoomScaleNormal="70" zoomScalePageLayoutView="0" workbookViewId="0" topLeftCell="A1">
      <selection activeCell="H19" sqref="H19"/>
    </sheetView>
  </sheetViews>
  <sheetFormatPr defaultColWidth="9.140625" defaultRowHeight="12.75"/>
  <cols>
    <col min="1" max="1" width="9.140625" style="402" customWidth="1"/>
    <col min="2" max="2" width="34.8515625" style="402" customWidth="1"/>
    <col min="3" max="3" width="16.00390625" style="402" customWidth="1"/>
    <col min="4" max="4" width="16.57421875" style="402" customWidth="1"/>
    <col min="5" max="5" width="11.421875" style="402" customWidth="1"/>
    <col min="6" max="6" width="10.28125" style="402" bestFit="1" customWidth="1"/>
    <col min="7" max="8" width="6.57421875" style="402" customWidth="1"/>
    <col min="9" max="9" width="7.00390625" style="402" customWidth="1"/>
    <col min="10" max="10" width="6.8515625" style="402" customWidth="1"/>
    <col min="11" max="11" width="7.00390625" style="402" customWidth="1"/>
    <col min="12" max="12" width="6.140625" style="402" customWidth="1"/>
    <col min="13" max="13" width="7.00390625" style="402" customWidth="1"/>
    <col min="14" max="14" width="9.7109375" style="402" bestFit="1" customWidth="1"/>
    <col min="15" max="15" width="36.140625" style="402" customWidth="1"/>
    <col min="16" max="16" width="16.28125" style="402" customWidth="1"/>
    <col min="17" max="17" width="17.00390625" style="402" customWidth="1"/>
    <col min="18" max="18" width="12.140625" style="402" customWidth="1"/>
    <col min="19" max="16384" width="9.140625" style="402" customWidth="1"/>
  </cols>
  <sheetData>
    <row r="1" spans="1:2" ht="19.5">
      <c r="A1" s="897" t="s">
        <v>216</v>
      </c>
      <c r="B1" s="897"/>
    </row>
    <row r="2" spans="1:18" ht="67.5" customHeight="1">
      <c r="A2" s="898" t="s">
        <v>522</v>
      </c>
      <c r="B2" s="898"/>
      <c r="C2" s="898"/>
      <c r="D2" s="898"/>
      <c r="E2" s="898"/>
      <c r="F2" s="898"/>
      <c r="G2" s="898"/>
      <c r="H2" s="898"/>
      <c r="I2" s="898"/>
      <c r="J2" s="898"/>
      <c r="K2" s="898"/>
      <c r="L2" s="898"/>
      <c r="M2" s="898"/>
      <c r="N2" s="898"/>
      <c r="O2" s="898"/>
      <c r="P2" s="898"/>
      <c r="Q2" s="898"/>
      <c r="R2" s="898"/>
    </row>
    <row r="5" spans="1:18" ht="23.25" customHeight="1">
      <c r="A5" s="899" t="s">
        <v>8</v>
      </c>
      <c r="B5" s="878" t="s">
        <v>444</v>
      </c>
      <c r="C5" s="878" t="s">
        <v>0</v>
      </c>
      <c r="D5" s="878" t="s">
        <v>445</v>
      </c>
      <c r="E5" s="878" t="s">
        <v>446</v>
      </c>
      <c r="F5" s="878" t="s">
        <v>38</v>
      </c>
      <c r="G5" s="878"/>
      <c r="H5" s="878"/>
      <c r="I5" s="878"/>
      <c r="J5" s="878"/>
      <c r="K5" s="878"/>
      <c r="L5" s="878"/>
      <c r="M5" s="878"/>
      <c r="N5" s="878"/>
      <c r="O5" s="879" t="s">
        <v>443</v>
      </c>
      <c r="P5" s="879" t="s">
        <v>447</v>
      </c>
      <c r="Q5" s="879" t="s">
        <v>448</v>
      </c>
      <c r="R5" s="879" t="s">
        <v>189</v>
      </c>
    </row>
    <row r="6" spans="1:18" ht="51" customHeight="1">
      <c r="A6" s="899"/>
      <c r="B6" s="878"/>
      <c r="C6" s="878"/>
      <c r="D6" s="878"/>
      <c r="E6" s="878"/>
      <c r="F6" s="295" t="s">
        <v>73</v>
      </c>
      <c r="G6" s="295" t="s">
        <v>47</v>
      </c>
      <c r="H6" s="295" t="s">
        <v>449</v>
      </c>
      <c r="I6" s="296" t="s">
        <v>42</v>
      </c>
      <c r="J6" s="296" t="s">
        <v>43</v>
      </c>
      <c r="K6" s="296" t="s">
        <v>46</v>
      </c>
      <c r="L6" s="296" t="s">
        <v>44</v>
      </c>
      <c r="M6" s="296" t="s">
        <v>45</v>
      </c>
      <c r="N6" s="296" t="s">
        <v>49</v>
      </c>
      <c r="O6" s="879"/>
      <c r="P6" s="879"/>
      <c r="Q6" s="879"/>
      <c r="R6" s="879"/>
    </row>
    <row r="7" spans="1:18" s="399" customFormat="1" ht="255" customHeight="1">
      <c r="A7" s="301">
        <v>1</v>
      </c>
      <c r="B7" s="382" t="s">
        <v>474</v>
      </c>
      <c r="C7" s="377" t="s">
        <v>475</v>
      </c>
      <c r="D7" s="309" t="s">
        <v>334</v>
      </c>
      <c r="E7" s="398">
        <v>163000</v>
      </c>
      <c r="F7" s="398">
        <v>163000</v>
      </c>
      <c r="G7" s="398"/>
      <c r="H7" s="398"/>
      <c r="I7" s="398"/>
      <c r="J7" s="398"/>
      <c r="K7" s="398"/>
      <c r="L7" s="398"/>
      <c r="M7" s="398"/>
      <c r="N7" s="398"/>
      <c r="O7" s="382" t="s">
        <v>476</v>
      </c>
      <c r="P7" s="403">
        <v>150000</v>
      </c>
      <c r="Q7" s="37" t="s">
        <v>404</v>
      </c>
      <c r="R7" s="37" t="s">
        <v>268</v>
      </c>
    </row>
    <row r="8" spans="1:18" s="399" customFormat="1" ht="22.5" customHeight="1">
      <c r="A8" s="306"/>
      <c r="B8" s="895" t="s">
        <v>793</v>
      </c>
      <c r="C8" s="896"/>
      <c r="D8" s="400"/>
      <c r="E8" s="401">
        <f aca="true" t="shared" si="0" ref="E8:N8">SUM(E7:E7)</f>
        <v>163000</v>
      </c>
      <c r="F8" s="401">
        <f t="shared" si="0"/>
        <v>163000</v>
      </c>
      <c r="G8" s="401">
        <f t="shared" si="0"/>
        <v>0</v>
      </c>
      <c r="H8" s="401">
        <f t="shared" si="0"/>
        <v>0</v>
      </c>
      <c r="I8" s="401">
        <f t="shared" si="0"/>
        <v>0</v>
      </c>
      <c r="J8" s="401">
        <f t="shared" si="0"/>
        <v>0</v>
      </c>
      <c r="K8" s="401">
        <f t="shared" si="0"/>
        <v>0</v>
      </c>
      <c r="L8" s="401">
        <f t="shared" si="0"/>
        <v>0</v>
      </c>
      <c r="M8" s="401">
        <f t="shared" si="0"/>
        <v>0</v>
      </c>
      <c r="N8" s="401">
        <f t="shared" si="0"/>
        <v>0</v>
      </c>
      <c r="O8" s="400"/>
      <c r="P8" s="400"/>
      <c r="Q8" s="400"/>
      <c r="R8" s="400"/>
    </row>
    <row r="10" spans="2:109" s="444" customFormat="1" ht="27.75" customHeight="1">
      <c r="B10" s="894" t="s">
        <v>504</v>
      </c>
      <c r="C10" s="894"/>
      <c r="D10" s="894"/>
      <c r="E10" s="894"/>
      <c r="F10" s="445"/>
      <c r="G10" s="445"/>
      <c r="H10" s="445"/>
      <c r="J10" s="894" t="s">
        <v>505</v>
      </c>
      <c r="K10" s="894"/>
      <c r="L10" s="894"/>
      <c r="M10" s="894"/>
      <c r="N10" s="894"/>
      <c r="O10" s="894"/>
      <c r="P10" s="894"/>
      <c r="Q10" s="894"/>
      <c r="R10" s="448"/>
      <c r="S10" s="448"/>
      <c r="T10" s="448"/>
      <c r="U10" s="448"/>
      <c r="V10" s="448"/>
      <c r="W10" s="448"/>
      <c r="X10" s="448"/>
      <c r="Y10" s="448"/>
      <c r="Z10" s="448"/>
      <c r="AA10" s="448"/>
      <c r="AB10" s="448"/>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row>
    <row r="11" spans="2:109" s="414" customFormat="1" ht="27.75" customHeight="1">
      <c r="B11" s="413"/>
      <c r="C11" s="413"/>
      <c r="E11" s="415"/>
      <c r="F11" s="416"/>
      <c r="G11" s="416"/>
      <c r="H11" s="416"/>
      <c r="J11" s="893" t="s">
        <v>506</v>
      </c>
      <c r="K11" s="893"/>
      <c r="L11" s="893"/>
      <c r="M11" s="893"/>
      <c r="N11" s="893"/>
      <c r="O11" s="893"/>
      <c r="P11" s="893"/>
      <c r="Q11" s="893"/>
      <c r="R11" s="449"/>
      <c r="S11" s="449"/>
      <c r="T11" s="449"/>
      <c r="U11" s="449"/>
      <c r="V11" s="449"/>
      <c r="W11" s="449"/>
      <c r="X11" s="449"/>
      <c r="Y11" s="449"/>
      <c r="Z11" s="449"/>
      <c r="AA11" s="449"/>
      <c r="AB11" s="449"/>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row>
    <row r="16" spans="2:5" ht="20.25">
      <c r="B16" s="894" t="s">
        <v>806</v>
      </c>
      <c r="C16" s="894"/>
      <c r="D16" s="894"/>
      <c r="E16" s="894"/>
    </row>
  </sheetData>
  <sheetProtection/>
  <mergeCells count="17">
    <mergeCell ref="B16:E16"/>
    <mergeCell ref="R5:R6"/>
    <mergeCell ref="B8:C8"/>
    <mergeCell ref="A1:B1"/>
    <mergeCell ref="A2:R2"/>
    <mergeCell ref="A5:A6"/>
    <mergeCell ref="B5:B6"/>
    <mergeCell ref="C5:C6"/>
    <mergeCell ref="D5:D6"/>
    <mergeCell ref="E5:E6"/>
    <mergeCell ref="J11:Q11"/>
    <mergeCell ref="F5:N5"/>
    <mergeCell ref="O5:O6"/>
    <mergeCell ref="P5:P6"/>
    <mergeCell ref="B10:E10"/>
    <mergeCell ref="J10:Q10"/>
    <mergeCell ref="Q5:Q6"/>
  </mergeCells>
  <printOptions/>
  <pageMargins left="0.64" right="0.29" top="0.8" bottom="0.75" header="0.3" footer="0.3"/>
  <pageSetup horizontalDpi="600" verticalDpi="600" orientation="landscape" paperSize="9" scale="58" r:id="rId1"/>
</worksheet>
</file>

<file path=xl/worksheets/sheet17.xml><?xml version="1.0" encoding="utf-8"?>
<worksheet xmlns="http://schemas.openxmlformats.org/spreadsheetml/2006/main" xmlns:r="http://schemas.openxmlformats.org/officeDocument/2006/relationships">
  <sheetPr>
    <tabColor theme="4"/>
  </sheetPr>
  <dimension ref="A1:DE40"/>
  <sheetViews>
    <sheetView zoomScale="90" zoomScaleNormal="90" zoomScalePageLayoutView="0" workbookViewId="0" topLeftCell="A7">
      <pane ySplit="1455" topLeftCell="A30" activePane="bottomLeft" state="split"/>
      <selection pane="topLeft" activeCell="A6" sqref="A1:IV16384"/>
      <selection pane="bottomLeft" activeCell="D31" sqref="D31"/>
    </sheetView>
  </sheetViews>
  <sheetFormatPr defaultColWidth="9.140625" defaultRowHeight="12.75"/>
  <cols>
    <col min="1" max="1" width="5.421875" style="315" customWidth="1"/>
    <col min="2" max="2" width="24.7109375" style="315" customWidth="1"/>
    <col min="3" max="3" width="17.28125" style="315" customWidth="1"/>
    <col min="4" max="4" width="11.7109375" style="315" customWidth="1"/>
    <col min="5" max="6" width="12.8515625" style="315" customWidth="1"/>
    <col min="7" max="7" width="9.28125" style="315" customWidth="1"/>
    <col min="8" max="8" width="8.140625" style="315" customWidth="1"/>
    <col min="9" max="9" width="9.140625" style="315" customWidth="1"/>
    <col min="10" max="10" width="11.00390625" style="315" customWidth="1"/>
    <col min="11" max="11" width="9.00390625" style="315" customWidth="1"/>
    <col min="12" max="12" width="8.00390625" style="315" customWidth="1"/>
    <col min="13" max="13" width="10.57421875" style="315" bestFit="1" customWidth="1"/>
    <col min="14" max="14" width="11.421875" style="315" bestFit="1" customWidth="1"/>
    <col min="15" max="15" width="62.421875" style="315" customWidth="1"/>
    <col min="16" max="16" width="12.00390625" style="315" customWidth="1"/>
    <col min="17" max="17" width="13.57421875" style="315" customWidth="1"/>
    <col min="18" max="18" width="24.8515625" style="315" customWidth="1"/>
    <col min="19" max="16384" width="9.140625" style="316" customWidth="1"/>
  </cols>
  <sheetData>
    <row r="1" spans="1:17" ht="16.5">
      <c r="A1" s="906" t="s">
        <v>220</v>
      </c>
      <c r="B1" s="906"/>
      <c r="C1" s="311"/>
      <c r="D1" s="311"/>
      <c r="E1" s="312"/>
      <c r="F1" s="312"/>
      <c r="G1" s="313"/>
      <c r="H1" s="313"/>
      <c r="I1" s="313"/>
      <c r="J1" s="313"/>
      <c r="K1" s="314"/>
      <c r="L1" s="314"/>
      <c r="M1" s="314"/>
      <c r="N1" s="314"/>
      <c r="O1" s="311"/>
      <c r="P1" s="311"/>
      <c r="Q1" s="311"/>
    </row>
    <row r="2" spans="1:17" ht="16.5" hidden="1">
      <c r="A2" s="310"/>
      <c r="B2" s="310"/>
      <c r="C2" s="311"/>
      <c r="D2" s="311"/>
      <c r="E2" s="312"/>
      <c r="F2" s="312"/>
      <c r="G2" s="313"/>
      <c r="H2" s="313"/>
      <c r="I2" s="313"/>
      <c r="J2" s="313"/>
      <c r="K2" s="314"/>
      <c r="L2" s="314"/>
      <c r="M2" s="314"/>
      <c r="N2" s="314"/>
      <c r="O2" s="311"/>
      <c r="P2" s="311"/>
      <c r="Q2" s="311"/>
    </row>
    <row r="3" spans="1:18" ht="36" customHeight="1">
      <c r="A3" s="904" t="s">
        <v>521</v>
      </c>
      <c r="B3" s="904"/>
      <c r="C3" s="904"/>
      <c r="D3" s="904"/>
      <c r="E3" s="904"/>
      <c r="F3" s="904"/>
      <c r="G3" s="904"/>
      <c r="H3" s="904"/>
      <c r="I3" s="904"/>
      <c r="J3" s="904"/>
      <c r="K3" s="904"/>
      <c r="L3" s="904"/>
      <c r="M3" s="904"/>
      <c r="N3" s="904"/>
      <c r="O3" s="904"/>
      <c r="P3" s="904"/>
      <c r="Q3" s="904"/>
      <c r="R3" s="904"/>
    </row>
    <row r="4" spans="1:17" ht="16.5" hidden="1">
      <c r="A4" s="317"/>
      <c r="B4" s="317"/>
      <c r="C4" s="317"/>
      <c r="D4" s="317"/>
      <c r="E4" s="317"/>
      <c r="F4" s="317"/>
      <c r="G4" s="317"/>
      <c r="H4" s="317"/>
      <c r="I4" s="317"/>
      <c r="J4" s="317"/>
      <c r="K4" s="317"/>
      <c r="L4" s="317"/>
      <c r="M4" s="317"/>
      <c r="N4" s="317"/>
      <c r="O4" s="317"/>
      <c r="P4" s="317"/>
      <c r="Q4" s="317"/>
    </row>
    <row r="5" spans="1:17" ht="6.75" customHeight="1">
      <c r="A5" s="317"/>
      <c r="B5" s="317"/>
      <c r="C5" s="317"/>
      <c r="D5" s="317"/>
      <c r="E5" s="317"/>
      <c r="F5" s="317"/>
      <c r="G5" s="317"/>
      <c r="H5" s="317"/>
      <c r="I5" s="317"/>
      <c r="J5" s="317"/>
      <c r="K5" s="317"/>
      <c r="L5" s="317"/>
      <c r="M5" s="317"/>
      <c r="N5" s="317"/>
      <c r="O5" s="317"/>
      <c r="P5" s="317"/>
      <c r="Q5" s="318"/>
    </row>
    <row r="6" spans="1:18" ht="30" customHeight="1">
      <c r="A6" s="878" t="s">
        <v>8</v>
      </c>
      <c r="B6" s="878" t="s">
        <v>4</v>
      </c>
      <c r="C6" s="878" t="s">
        <v>0</v>
      </c>
      <c r="D6" s="878" t="s">
        <v>27</v>
      </c>
      <c r="E6" s="900" t="s">
        <v>177</v>
      </c>
      <c r="F6" s="900" t="s">
        <v>9</v>
      </c>
      <c r="G6" s="878" t="s">
        <v>38</v>
      </c>
      <c r="H6" s="878"/>
      <c r="I6" s="878"/>
      <c r="J6" s="878"/>
      <c r="K6" s="878"/>
      <c r="L6" s="878"/>
      <c r="M6" s="878"/>
      <c r="N6" s="878"/>
      <c r="O6" s="878" t="s">
        <v>178</v>
      </c>
      <c r="P6" s="884" t="s">
        <v>462</v>
      </c>
      <c r="Q6" s="878" t="s">
        <v>179</v>
      </c>
      <c r="R6" s="878" t="s">
        <v>461</v>
      </c>
    </row>
    <row r="7" spans="1:18" ht="51" customHeight="1">
      <c r="A7" s="878"/>
      <c r="B7" s="878"/>
      <c r="C7" s="878"/>
      <c r="D7" s="878"/>
      <c r="E7" s="900"/>
      <c r="F7" s="900"/>
      <c r="G7" s="295" t="s">
        <v>42</v>
      </c>
      <c r="H7" s="295" t="s">
        <v>43</v>
      </c>
      <c r="I7" s="295" t="s">
        <v>44</v>
      </c>
      <c r="J7" s="295" t="s">
        <v>75</v>
      </c>
      <c r="K7" s="296" t="s">
        <v>316</v>
      </c>
      <c r="L7" s="296" t="s">
        <v>65</v>
      </c>
      <c r="M7" s="296" t="s">
        <v>203</v>
      </c>
      <c r="N7" s="296" t="s">
        <v>49</v>
      </c>
      <c r="O7" s="878"/>
      <c r="P7" s="885"/>
      <c r="Q7" s="878"/>
      <c r="R7" s="878"/>
    </row>
    <row r="8" spans="1:18" ht="16.5" hidden="1">
      <c r="A8" s="295">
        <v>2</v>
      </c>
      <c r="B8" s="305"/>
      <c r="C8" s="305"/>
      <c r="D8" s="305"/>
      <c r="E8" s="305"/>
      <c r="F8" s="305"/>
      <c r="G8" s="305"/>
      <c r="H8" s="305"/>
      <c r="I8" s="305"/>
      <c r="J8" s="305"/>
      <c r="K8" s="305"/>
      <c r="L8" s="305"/>
      <c r="M8" s="305"/>
      <c r="N8" s="305"/>
      <c r="O8" s="295"/>
      <c r="P8" s="295"/>
      <c r="Q8" s="295"/>
      <c r="R8" s="295"/>
    </row>
    <row r="9" spans="1:18" ht="16.5">
      <c r="A9" s="47" t="s">
        <v>1</v>
      </c>
      <c r="B9" s="319" t="s">
        <v>776</v>
      </c>
      <c r="C9" s="322"/>
      <c r="D9" s="322"/>
      <c r="E9" s="322"/>
      <c r="F9" s="322"/>
      <c r="G9" s="322"/>
      <c r="H9" s="322"/>
      <c r="I9" s="322"/>
      <c r="J9" s="322"/>
      <c r="K9" s="322"/>
      <c r="L9" s="322"/>
      <c r="M9" s="322"/>
      <c r="N9" s="322"/>
      <c r="O9" s="319"/>
      <c r="P9" s="319"/>
      <c r="Q9" s="321"/>
      <c r="R9" s="321"/>
    </row>
    <row r="10" spans="1:18" ht="75">
      <c r="A10" s="301">
        <v>1</v>
      </c>
      <c r="B10" s="323" t="s">
        <v>428</v>
      </c>
      <c r="C10" s="303" t="s">
        <v>350</v>
      </c>
      <c r="D10" s="37" t="s">
        <v>342</v>
      </c>
      <c r="E10" s="301" t="s">
        <v>322</v>
      </c>
      <c r="F10" s="600">
        <v>88</v>
      </c>
      <c r="G10" s="600">
        <v>88</v>
      </c>
      <c r="H10" s="322"/>
      <c r="I10" s="322"/>
      <c r="J10" s="322"/>
      <c r="K10" s="322"/>
      <c r="L10" s="322"/>
      <c r="M10" s="322"/>
      <c r="N10" s="322"/>
      <c r="O10" s="564" t="s">
        <v>778</v>
      </c>
      <c r="P10" s="366" t="s">
        <v>268</v>
      </c>
      <c r="Q10" s="301" t="s">
        <v>417</v>
      </c>
      <c r="R10" s="37" t="s">
        <v>753</v>
      </c>
    </row>
    <row r="11" spans="1:18" ht="115.5">
      <c r="A11" s="301">
        <v>2</v>
      </c>
      <c r="B11" s="303" t="s">
        <v>414</v>
      </c>
      <c r="C11" s="303" t="s">
        <v>415</v>
      </c>
      <c r="D11" s="304" t="s">
        <v>416</v>
      </c>
      <c r="E11" s="301" t="s">
        <v>322</v>
      </c>
      <c r="F11" s="601">
        <v>852760</v>
      </c>
      <c r="G11" s="322"/>
      <c r="H11" s="322"/>
      <c r="I11" s="322"/>
      <c r="J11" s="594">
        <v>83125</v>
      </c>
      <c r="K11" s="322"/>
      <c r="L11" s="322"/>
      <c r="M11" s="322"/>
      <c r="N11" s="322"/>
      <c r="O11" s="336" t="s">
        <v>779</v>
      </c>
      <c r="P11" s="366" t="s">
        <v>268</v>
      </c>
      <c r="Q11" s="301" t="s">
        <v>417</v>
      </c>
      <c r="R11" s="37" t="s">
        <v>753</v>
      </c>
    </row>
    <row r="12" spans="1:18" ht="75">
      <c r="A12" s="301">
        <v>3</v>
      </c>
      <c r="B12" s="581" t="s">
        <v>401</v>
      </c>
      <c r="C12" s="323" t="s">
        <v>402</v>
      </c>
      <c r="D12" s="582" t="s">
        <v>381</v>
      </c>
      <c r="E12" s="301" t="s">
        <v>752</v>
      </c>
      <c r="F12" s="583">
        <v>2495</v>
      </c>
      <c r="G12" s="322"/>
      <c r="H12" s="322"/>
      <c r="I12" s="322"/>
      <c r="J12" s="583">
        <v>2495</v>
      </c>
      <c r="K12" s="322"/>
      <c r="L12" s="322"/>
      <c r="M12" s="322"/>
      <c r="N12" s="322"/>
      <c r="O12" s="381" t="s">
        <v>780</v>
      </c>
      <c r="P12" s="366" t="s">
        <v>268</v>
      </c>
      <c r="Q12" s="301" t="s">
        <v>417</v>
      </c>
      <c r="R12" s="37" t="s">
        <v>753</v>
      </c>
    </row>
    <row r="13" spans="1:18" ht="75">
      <c r="A13" s="301">
        <v>4</v>
      </c>
      <c r="B13" s="581" t="s">
        <v>405</v>
      </c>
      <c r="C13" s="323" t="s">
        <v>402</v>
      </c>
      <c r="D13" s="582" t="s">
        <v>381</v>
      </c>
      <c r="E13" s="301" t="s">
        <v>752</v>
      </c>
      <c r="F13" s="583">
        <v>35377</v>
      </c>
      <c r="G13" s="322"/>
      <c r="H13" s="322"/>
      <c r="I13" s="322"/>
      <c r="J13" s="583">
        <v>35377</v>
      </c>
      <c r="K13" s="322"/>
      <c r="L13" s="322"/>
      <c r="M13" s="322"/>
      <c r="N13" s="322"/>
      <c r="O13" s="242" t="s">
        <v>781</v>
      </c>
      <c r="P13" s="366" t="s">
        <v>268</v>
      </c>
      <c r="Q13" s="301" t="s">
        <v>417</v>
      </c>
      <c r="R13" s="37" t="s">
        <v>753</v>
      </c>
    </row>
    <row r="14" spans="1:18" ht="93.75">
      <c r="A14" s="301">
        <v>5</v>
      </c>
      <c r="B14" s="581" t="s">
        <v>406</v>
      </c>
      <c r="C14" s="323" t="s">
        <v>402</v>
      </c>
      <c r="D14" s="582" t="s">
        <v>390</v>
      </c>
      <c r="E14" s="301" t="s">
        <v>752</v>
      </c>
      <c r="F14" s="583">
        <v>5544</v>
      </c>
      <c r="G14" s="322"/>
      <c r="H14" s="322"/>
      <c r="I14" s="322"/>
      <c r="J14" s="583">
        <v>5544</v>
      </c>
      <c r="K14" s="322"/>
      <c r="L14" s="322"/>
      <c r="M14" s="322"/>
      <c r="N14" s="322"/>
      <c r="O14" s="381" t="s">
        <v>782</v>
      </c>
      <c r="P14" s="366" t="s">
        <v>268</v>
      </c>
      <c r="Q14" s="301" t="s">
        <v>417</v>
      </c>
      <c r="R14" s="37" t="s">
        <v>753</v>
      </c>
    </row>
    <row r="15" spans="1:18" ht="75">
      <c r="A15" s="301">
        <v>6</v>
      </c>
      <c r="B15" s="581" t="s">
        <v>407</v>
      </c>
      <c r="C15" s="323" t="s">
        <v>402</v>
      </c>
      <c r="D15" s="582" t="s">
        <v>337</v>
      </c>
      <c r="E15" s="301" t="s">
        <v>752</v>
      </c>
      <c r="F15" s="583">
        <v>19439</v>
      </c>
      <c r="G15" s="322"/>
      <c r="H15" s="322"/>
      <c r="I15" s="322"/>
      <c r="J15" s="583">
        <v>19439</v>
      </c>
      <c r="K15" s="322"/>
      <c r="L15" s="322"/>
      <c r="M15" s="322"/>
      <c r="N15" s="322"/>
      <c r="O15" s="381" t="s">
        <v>783</v>
      </c>
      <c r="P15" s="366" t="s">
        <v>268</v>
      </c>
      <c r="Q15" s="301" t="s">
        <v>417</v>
      </c>
      <c r="R15" s="37" t="s">
        <v>753</v>
      </c>
    </row>
    <row r="16" spans="1:18" ht="93.75">
      <c r="A16" s="301">
        <v>7</v>
      </c>
      <c r="B16" s="581" t="s">
        <v>408</v>
      </c>
      <c r="C16" s="323" t="s">
        <v>402</v>
      </c>
      <c r="D16" s="582" t="s">
        <v>332</v>
      </c>
      <c r="E16" s="565" t="s">
        <v>752</v>
      </c>
      <c r="F16" s="583">
        <v>13765</v>
      </c>
      <c r="G16" s="322"/>
      <c r="H16" s="322"/>
      <c r="I16" s="322"/>
      <c r="J16" s="583">
        <v>13765</v>
      </c>
      <c r="K16" s="322"/>
      <c r="L16" s="322"/>
      <c r="M16" s="322"/>
      <c r="N16" s="322"/>
      <c r="O16" s="381" t="s">
        <v>754</v>
      </c>
      <c r="P16" s="366" t="s">
        <v>268</v>
      </c>
      <c r="Q16" s="301" t="s">
        <v>417</v>
      </c>
      <c r="R16" s="37" t="s">
        <v>753</v>
      </c>
    </row>
    <row r="17" spans="1:18" ht="93.75">
      <c r="A17" s="301">
        <v>8</v>
      </c>
      <c r="B17" s="581" t="s">
        <v>409</v>
      </c>
      <c r="C17" s="323" t="s">
        <v>402</v>
      </c>
      <c r="D17" s="582" t="s">
        <v>332</v>
      </c>
      <c r="E17" s="565" t="s">
        <v>752</v>
      </c>
      <c r="F17" s="583">
        <v>9436</v>
      </c>
      <c r="G17" s="322"/>
      <c r="H17" s="322"/>
      <c r="I17" s="322"/>
      <c r="J17" s="583">
        <v>9436</v>
      </c>
      <c r="K17" s="322"/>
      <c r="L17" s="322"/>
      <c r="M17" s="322"/>
      <c r="N17" s="322"/>
      <c r="O17" s="242" t="s">
        <v>755</v>
      </c>
      <c r="P17" s="366" t="s">
        <v>268</v>
      </c>
      <c r="Q17" s="301" t="s">
        <v>417</v>
      </c>
      <c r="R17" s="37" t="s">
        <v>753</v>
      </c>
    </row>
    <row r="18" spans="1:18" ht="75">
      <c r="A18" s="301">
        <v>9</v>
      </c>
      <c r="B18" s="302" t="s">
        <v>412</v>
      </c>
      <c r="C18" s="323" t="s">
        <v>410</v>
      </c>
      <c r="D18" s="323" t="s">
        <v>413</v>
      </c>
      <c r="E18" s="565" t="s">
        <v>105</v>
      </c>
      <c r="F18" s="584">
        <v>119613</v>
      </c>
      <c r="G18" s="322"/>
      <c r="H18" s="322"/>
      <c r="I18" s="593"/>
      <c r="J18" s="594">
        <v>89613</v>
      </c>
      <c r="K18" s="322"/>
      <c r="L18" s="322"/>
      <c r="M18" s="322"/>
      <c r="N18" s="584">
        <f>F18-J18</f>
        <v>30000</v>
      </c>
      <c r="O18" s="336" t="s">
        <v>756</v>
      </c>
      <c r="P18" s="366" t="s">
        <v>268</v>
      </c>
      <c r="Q18" s="301" t="s">
        <v>417</v>
      </c>
      <c r="R18" s="37" t="s">
        <v>753</v>
      </c>
    </row>
    <row r="19" spans="1:18" ht="99">
      <c r="A19" s="301">
        <v>10</v>
      </c>
      <c r="B19" s="323" t="s">
        <v>442</v>
      </c>
      <c r="C19" s="303" t="s">
        <v>418</v>
      </c>
      <c r="D19" s="323" t="s">
        <v>419</v>
      </c>
      <c r="E19" s="565" t="s">
        <v>752</v>
      </c>
      <c r="F19" s="584">
        <v>40000</v>
      </c>
      <c r="G19" s="322"/>
      <c r="H19" s="322"/>
      <c r="I19" s="322"/>
      <c r="J19" s="584">
        <v>12147</v>
      </c>
      <c r="K19" s="322"/>
      <c r="L19" s="322"/>
      <c r="M19" s="322"/>
      <c r="N19" s="563">
        <f>F19-J19</f>
        <v>27853</v>
      </c>
      <c r="O19" s="564" t="s">
        <v>757</v>
      </c>
      <c r="P19" s="366" t="s">
        <v>268</v>
      </c>
      <c r="Q19" s="301" t="s">
        <v>417</v>
      </c>
      <c r="R19" s="37" t="s">
        <v>753</v>
      </c>
    </row>
    <row r="20" spans="1:18" ht="131.25">
      <c r="A20" s="301">
        <v>11</v>
      </c>
      <c r="B20" s="581" t="s">
        <v>440</v>
      </c>
      <c r="C20" s="581" t="s">
        <v>441</v>
      </c>
      <c r="D20" s="585" t="s">
        <v>344</v>
      </c>
      <c r="E20" s="586" t="s">
        <v>96</v>
      </c>
      <c r="F20" s="587">
        <v>3098</v>
      </c>
      <c r="G20" s="322"/>
      <c r="H20" s="322"/>
      <c r="I20" s="322"/>
      <c r="J20" s="587">
        <v>3098</v>
      </c>
      <c r="K20" s="322"/>
      <c r="L20" s="322"/>
      <c r="M20" s="322"/>
      <c r="N20" s="322"/>
      <c r="O20" s="566" t="s">
        <v>764</v>
      </c>
      <c r="P20" s="366" t="s">
        <v>268</v>
      </c>
      <c r="Q20" s="301" t="s">
        <v>417</v>
      </c>
      <c r="R20" s="37" t="s">
        <v>758</v>
      </c>
    </row>
    <row r="21" spans="1:18" ht="99">
      <c r="A21" s="301">
        <v>12</v>
      </c>
      <c r="B21" s="581" t="s">
        <v>456</v>
      </c>
      <c r="C21" s="602" t="s">
        <v>350</v>
      </c>
      <c r="D21" s="603" t="s">
        <v>381</v>
      </c>
      <c r="E21" s="586" t="s">
        <v>752</v>
      </c>
      <c r="F21" s="587">
        <v>11491</v>
      </c>
      <c r="G21" s="322"/>
      <c r="H21" s="322"/>
      <c r="I21" s="322"/>
      <c r="J21" s="587">
        <v>11491</v>
      </c>
      <c r="K21" s="322"/>
      <c r="L21" s="322"/>
      <c r="M21" s="322"/>
      <c r="N21" s="322"/>
      <c r="O21" s="566" t="s">
        <v>784</v>
      </c>
      <c r="P21" s="366" t="s">
        <v>268</v>
      </c>
      <c r="Q21" s="301" t="s">
        <v>417</v>
      </c>
      <c r="R21" s="37" t="s">
        <v>758</v>
      </c>
    </row>
    <row r="22" spans="1:18" ht="132">
      <c r="A22" s="301">
        <v>13</v>
      </c>
      <c r="B22" s="581" t="s">
        <v>472</v>
      </c>
      <c r="C22" s="323" t="s">
        <v>402</v>
      </c>
      <c r="D22" s="588" t="s">
        <v>390</v>
      </c>
      <c r="E22" s="565" t="s">
        <v>752</v>
      </c>
      <c r="F22" s="583">
        <v>12000</v>
      </c>
      <c r="G22" s="322"/>
      <c r="H22" s="322"/>
      <c r="I22" s="322"/>
      <c r="J22" s="583">
        <v>12000</v>
      </c>
      <c r="K22" s="322"/>
      <c r="L22" s="322"/>
      <c r="M22" s="322"/>
      <c r="N22" s="322"/>
      <c r="O22" s="567" t="s">
        <v>761</v>
      </c>
      <c r="P22" s="366" t="s">
        <v>268</v>
      </c>
      <c r="Q22" s="301" t="s">
        <v>417</v>
      </c>
      <c r="R22" s="37" t="s">
        <v>763</v>
      </c>
    </row>
    <row r="23" spans="1:18" ht="148.5">
      <c r="A23" s="301">
        <v>14</v>
      </c>
      <c r="B23" s="581" t="s">
        <v>450</v>
      </c>
      <c r="C23" s="323" t="s">
        <v>402</v>
      </c>
      <c r="D23" s="588" t="s">
        <v>343</v>
      </c>
      <c r="E23" s="565" t="s">
        <v>752</v>
      </c>
      <c r="F23" s="583">
        <v>1637</v>
      </c>
      <c r="G23" s="322"/>
      <c r="H23" s="322"/>
      <c r="I23" s="322"/>
      <c r="J23" s="583">
        <v>1637</v>
      </c>
      <c r="K23" s="322"/>
      <c r="L23" s="322"/>
      <c r="M23" s="322"/>
      <c r="N23" s="322"/>
      <c r="O23" s="567" t="s">
        <v>762</v>
      </c>
      <c r="P23" s="366" t="s">
        <v>268</v>
      </c>
      <c r="Q23" s="301" t="s">
        <v>417</v>
      </c>
      <c r="R23" s="37" t="s">
        <v>763</v>
      </c>
    </row>
    <row r="24" spans="1:18" ht="115.5">
      <c r="A24" s="301">
        <v>15</v>
      </c>
      <c r="B24" s="323" t="s">
        <v>580</v>
      </c>
      <c r="C24" s="323" t="s">
        <v>581</v>
      </c>
      <c r="D24" s="37" t="s">
        <v>582</v>
      </c>
      <c r="E24" s="300" t="s">
        <v>322</v>
      </c>
      <c r="F24" s="299">
        <v>381497</v>
      </c>
      <c r="G24" s="604"/>
      <c r="H24" s="322"/>
      <c r="I24" s="322"/>
      <c r="J24" s="604" t="s">
        <v>583</v>
      </c>
      <c r="K24" s="322"/>
      <c r="L24" s="322"/>
      <c r="M24" s="322"/>
      <c r="N24" s="597">
        <f>F24-J24</f>
        <v>372527</v>
      </c>
      <c r="O24" s="567" t="s">
        <v>785</v>
      </c>
      <c r="P24" s="596" t="s">
        <v>268</v>
      </c>
      <c r="Q24" s="301" t="s">
        <v>417</v>
      </c>
      <c r="R24" s="37" t="s">
        <v>760</v>
      </c>
    </row>
    <row r="25" spans="1:18" ht="66">
      <c r="A25" s="301">
        <v>16</v>
      </c>
      <c r="B25" s="323" t="s">
        <v>584</v>
      </c>
      <c r="C25" s="323" t="s">
        <v>585</v>
      </c>
      <c r="D25" s="37" t="s">
        <v>336</v>
      </c>
      <c r="E25" s="300" t="s">
        <v>64</v>
      </c>
      <c r="F25" s="299">
        <v>2375</v>
      </c>
      <c r="G25" s="322"/>
      <c r="H25" s="322"/>
      <c r="I25" s="322"/>
      <c r="J25" s="299">
        <v>2375</v>
      </c>
      <c r="K25" s="322"/>
      <c r="L25" s="322"/>
      <c r="M25" s="322"/>
      <c r="N25" s="322"/>
      <c r="O25" s="595" t="s">
        <v>759</v>
      </c>
      <c r="P25" s="596" t="s">
        <v>268</v>
      </c>
      <c r="Q25" s="301" t="s">
        <v>417</v>
      </c>
      <c r="R25" s="37" t="s">
        <v>760</v>
      </c>
    </row>
    <row r="26" spans="1:18" s="325" customFormat="1" ht="16.5">
      <c r="A26" s="324"/>
      <c r="B26" s="324" t="s">
        <v>32</v>
      </c>
      <c r="C26" s="324" t="s">
        <v>786</v>
      </c>
      <c r="D26" s="324"/>
      <c r="E26" s="324"/>
      <c r="F26" s="320">
        <f>SUM(F10:F25)</f>
        <v>1510615</v>
      </c>
      <c r="G26" s="320">
        <f aca="true" t="shared" si="0" ref="G26:N26">SUM(G10:G25)</f>
        <v>88</v>
      </c>
      <c r="H26" s="320">
        <f t="shared" si="0"/>
        <v>0</v>
      </c>
      <c r="I26" s="320">
        <f t="shared" si="0"/>
        <v>0</v>
      </c>
      <c r="J26" s="320">
        <f t="shared" si="0"/>
        <v>301542</v>
      </c>
      <c r="K26" s="320">
        <f t="shared" si="0"/>
        <v>0</v>
      </c>
      <c r="L26" s="320">
        <f t="shared" si="0"/>
        <v>0</v>
      </c>
      <c r="M26" s="320">
        <f t="shared" si="0"/>
        <v>0</v>
      </c>
      <c r="N26" s="320">
        <f t="shared" si="0"/>
        <v>430380</v>
      </c>
      <c r="O26" s="319"/>
      <c r="P26" s="319"/>
      <c r="Q26" s="321"/>
      <c r="R26" s="321"/>
    </row>
    <row r="27" spans="1:18" s="325" customFormat="1" ht="16.5" customHeight="1">
      <c r="A27" s="324" t="s">
        <v>2</v>
      </c>
      <c r="B27" s="901" t="s">
        <v>777</v>
      </c>
      <c r="C27" s="902"/>
      <c r="D27" s="902"/>
      <c r="E27" s="902"/>
      <c r="F27" s="902"/>
      <c r="G27" s="902"/>
      <c r="H27" s="902"/>
      <c r="I27" s="902"/>
      <c r="J27" s="902"/>
      <c r="K27" s="902"/>
      <c r="L27" s="902"/>
      <c r="M27" s="902"/>
      <c r="N27" s="903"/>
      <c r="O27" s="295"/>
      <c r="P27" s="295"/>
      <c r="Q27" s="295"/>
      <c r="R27" s="321"/>
    </row>
    <row r="28" spans="1:18" s="371" customFormat="1" ht="82.5" customHeight="1">
      <c r="A28" s="368">
        <v>1</v>
      </c>
      <c r="B28" s="382" t="s">
        <v>605</v>
      </c>
      <c r="C28" s="336" t="s">
        <v>605</v>
      </c>
      <c r="D28" s="241" t="s">
        <v>342</v>
      </c>
      <c r="E28" s="368" t="s">
        <v>139</v>
      </c>
      <c r="F28" s="379">
        <v>7568</v>
      </c>
      <c r="G28" s="369"/>
      <c r="H28" s="370"/>
      <c r="I28" s="379">
        <v>7568</v>
      </c>
      <c r="J28" s="379"/>
      <c r="K28" s="370"/>
      <c r="L28" s="370"/>
      <c r="M28" s="370"/>
      <c r="N28" s="370"/>
      <c r="O28" s="382" t="s">
        <v>606</v>
      </c>
      <c r="P28" s="366" t="s">
        <v>604</v>
      </c>
      <c r="Q28" s="309" t="s">
        <v>417</v>
      </c>
      <c r="R28" s="241"/>
    </row>
    <row r="29" spans="1:18" s="371" customFormat="1" ht="96" customHeight="1">
      <c r="A29" s="368">
        <v>2</v>
      </c>
      <c r="B29" s="382" t="s">
        <v>739</v>
      </c>
      <c r="C29" s="465" t="s">
        <v>743</v>
      </c>
      <c r="D29" s="241" t="s">
        <v>341</v>
      </c>
      <c r="E29" s="368" t="s">
        <v>312</v>
      </c>
      <c r="F29" s="379">
        <v>2052</v>
      </c>
      <c r="G29" s="369"/>
      <c r="H29" s="370"/>
      <c r="I29" s="379"/>
      <c r="J29" s="379"/>
      <c r="K29" s="370"/>
      <c r="L29" s="379">
        <v>2052</v>
      </c>
      <c r="M29" s="370"/>
      <c r="N29" s="370"/>
      <c r="O29" s="487" t="s">
        <v>745</v>
      </c>
      <c r="P29" s="366" t="s">
        <v>601</v>
      </c>
      <c r="Q29" s="309" t="s">
        <v>417</v>
      </c>
      <c r="R29" s="241"/>
    </row>
    <row r="30" spans="1:18" s="371" customFormat="1" ht="84.75" customHeight="1">
      <c r="A30" s="368">
        <v>3</v>
      </c>
      <c r="B30" s="382" t="s">
        <v>741</v>
      </c>
      <c r="C30" s="465" t="s">
        <v>740</v>
      </c>
      <c r="D30" s="241" t="s">
        <v>636</v>
      </c>
      <c r="E30" s="368" t="s">
        <v>151</v>
      </c>
      <c r="F30" s="379">
        <v>10120</v>
      </c>
      <c r="G30" s="370"/>
      <c r="H30" s="370"/>
      <c r="I30" s="370"/>
      <c r="J30" s="379"/>
      <c r="K30" s="379">
        <v>10120</v>
      </c>
      <c r="L30" s="370"/>
      <c r="M30" s="370"/>
      <c r="N30" s="370"/>
      <c r="O30" s="487" t="s">
        <v>744</v>
      </c>
      <c r="P30" s="366" t="s">
        <v>268</v>
      </c>
      <c r="Q30" s="309" t="s">
        <v>417</v>
      </c>
      <c r="R30" s="241"/>
    </row>
    <row r="31" spans="1:18" s="371" customFormat="1" ht="131.25">
      <c r="A31" s="368">
        <v>4</v>
      </c>
      <c r="B31" s="382" t="s">
        <v>771</v>
      </c>
      <c r="C31" s="465" t="s">
        <v>772</v>
      </c>
      <c r="D31" s="241" t="s">
        <v>773</v>
      </c>
      <c r="E31" s="368" t="s">
        <v>88</v>
      </c>
      <c r="F31" s="379">
        <v>490000</v>
      </c>
      <c r="G31" s="370"/>
      <c r="H31" s="370"/>
      <c r="I31" s="370"/>
      <c r="J31" s="379"/>
      <c r="K31" s="379"/>
      <c r="L31" s="370"/>
      <c r="M31" s="379">
        <v>490000</v>
      </c>
      <c r="N31" s="370"/>
      <c r="O31" s="487" t="s">
        <v>774</v>
      </c>
      <c r="P31" s="366"/>
      <c r="Q31" s="309"/>
      <c r="R31" s="241"/>
    </row>
    <row r="32" spans="1:18" s="325" customFormat="1" ht="28.5" customHeight="1">
      <c r="A32" s="324"/>
      <c r="B32" s="324" t="s">
        <v>32</v>
      </c>
      <c r="C32" s="324" t="s">
        <v>787</v>
      </c>
      <c r="D32" s="324"/>
      <c r="E32" s="324"/>
      <c r="F32" s="307">
        <f>SUM(F28:F31)</f>
        <v>509740</v>
      </c>
      <c r="G32" s="307">
        <f aca="true" t="shared" si="1" ref="G32:N32">SUM(G28:G31)</f>
        <v>0</v>
      </c>
      <c r="H32" s="307">
        <f t="shared" si="1"/>
        <v>0</v>
      </c>
      <c r="I32" s="307">
        <f t="shared" si="1"/>
        <v>7568</v>
      </c>
      <c r="J32" s="307">
        <f t="shared" si="1"/>
        <v>0</v>
      </c>
      <c r="K32" s="307">
        <f t="shared" si="1"/>
        <v>10120</v>
      </c>
      <c r="L32" s="307">
        <f t="shared" si="1"/>
        <v>2052</v>
      </c>
      <c r="M32" s="307">
        <f t="shared" si="1"/>
        <v>490000</v>
      </c>
      <c r="N32" s="307">
        <f t="shared" si="1"/>
        <v>0</v>
      </c>
      <c r="O32" s="319"/>
      <c r="P32" s="319"/>
      <c r="Q32" s="321"/>
      <c r="R32" s="321"/>
    </row>
    <row r="33" spans="1:18" s="325" customFormat="1" ht="36" customHeight="1">
      <c r="A33" s="905" t="s">
        <v>181</v>
      </c>
      <c r="B33" s="905"/>
      <c r="C33" s="324" t="s">
        <v>788</v>
      </c>
      <c r="D33" s="324"/>
      <c r="E33" s="324"/>
      <c r="F33" s="307">
        <f>F32+F26</f>
        <v>2020355</v>
      </c>
      <c r="G33" s="307">
        <f aca="true" t="shared" si="2" ref="G33:N33">G32+G26</f>
        <v>88</v>
      </c>
      <c r="H33" s="307">
        <f t="shared" si="2"/>
        <v>0</v>
      </c>
      <c r="I33" s="307">
        <f t="shared" si="2"/>
        <v>7568</v>
      </c>
      <c r="J33" s="307">
        <f t="shared" si="2"/>
        <v>301542</v>
      </c>
      <c r="K33" s="307">
        <f t="shared" si="2"/>
        <v>10120</v>
      </c>
      <c r="L33" s="307">
        <f t="shared" si="2"/>
        <v>2052</v>
      </c>
      <c r="M33" s="307">
        <f t="shared" si="2"/>
        <v>490000</v>
      </c>
      <c r="N33" s="307">
        <f t="shared" si="2"/>
        <v>430380</v>
      </c>
      <c r="O33" s="319"/>
      <c r="P33" s="319"/>
      <c r="Q33" s="321"/>
      <c r="R33" s="321"/>
    </row>
    <row r="34" ht="16.5">
      <c r="R34" s="311"/>
    </row>
    <row r="35" spans="2:109" s="444" customFormat="1" ht="27.75" customHeight="1">
      <c r="B35" s="894" t="s">
        <v>504</v>
      </c>
      <c r="C35" s="894"/>
      <c r="D35" s="894"/>
      <c r="E35" s="894"/>
      <c r="F35" s="894"/>
      <c r="G35" s="894"/>
      <c r="H35" s="445"/>
      <c r="J35" s="894" t="s">
        <v>505</v>
      </c>
      <c r="K35" s="894"/>
      <c r="L35" s="894"/>
      <c r="M35" s="894"/>
      <c r="N35" s="894"/>
      <c r="O35" s="894"/>
      <c r="P35" s="894"/>
      <c r="Q35" s="894"/>
      <c r="R35" s="448"/>
      <c r="S35" s="448"/>
      <c r="T35" s="448"/>
      <c r="U35" s="448"/>
      <c r="V35" s="448"/>
      <c r="W35" s="448"/>
      <c r="X35" s="448"/>
      <c r="Y35" s="448"/>
      <c r="Z35" s="448"/>
      <c r="AA35" s="448"/>
      <c r="AB35" s="448"/>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46"/>
      <c r="CU35" s="446"/>
      <c r="CV35" s="446"/>
      <c r="CW35" s="446"/>
      <c r="CX35" s="446"/>
      <c r="CY35" s="446"/>
      <c r="CZ35" s="446"/>
      <c r="DA35" s="446"/>
      <c r="DB35" s="446"/>
      <c r="DC35" s="446"/>
      <c r="DD35" s="446"/>
      <c r="DE35" s="446"/>
    </row>
    <row r="36" spans="2:109" s="414" customFormat="1" ht="27.75" customHeight="1">
      <c r="B36" s="413"/>
      <c r="C36" s="413"/>
      <c r="E36" s="415"/>
      <c r="F36" s="416"/>
      <c r="G36" s="416"/>
      <c r="H36" s="416"/>
      <c r="J36" s="893" t="s">
        <v>506</v>
      </c>
      <c r="K36" s="893"/>
      <c r="L36" s="893"/>
      <c r="M36" s="893"/>
      <c r="N36" s="893"/>
      <c r="O36" s="893"/>
      <c r="P36" s="893"/>
      <c r="Q36" s="893"/>
      <c r="R36" s="449"/>
      <c r="S36" s="449"/>
      <c r="T36" s="449"/>
      <c r="U36" s="449"/>
      <c r="V36" s="449"/>
      <c r="W36" s="449"/>
      <c r="X36" s="449"/>
      <c r="Y36" s="449"/>
      <c r="Z36" s="449"/>
      <c r="AA36" s="449"/>
      <c r="AB36" s="449"/>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8"/>
      <c r="CL36" s="418"/>
      <c r="CM36" s="418"/>
      <c r="CN36" s="418"/>
      <c r="CO36" s="418"/>
      <c r="CP36" s="418"/>
      <c r="CQ36" s="418"/>
      <c r="CR36" s="418"/>
      <c r="CS36" s="418"/>
      <c r="CT36" s="418"/>
      <c r="CU36" s="418"/>
      <c r="CV36" s="418"/>
      <c r="CW36" s="418"/>
      <c r="CX36" s="418"/>
      <c r="CY36" s="418"/>
      <c r="CZ36" s="418"/>
      <c r="DA36" s="418"/>
      <c r="DB36" s="418"/>
      <c r="DC36" s="418"/>
      <c r="DD36" s="418"/>
      <c r="DE36" s="418"/>
    </row>
    <row r="37" ht="16.5">
      <c r="R37" s="311"/>
    </row>
    <row r="38" ht="16.5">
      <c r="R38" s="326"/>
    </row>
    <row r="39" ht="16.5">
      <c r="F39" s="337"/>
    </row>
    <row r="40" spans="2:7" ht="20.25">
      <c r="B40" s="894" t="s">
        <v>806</v>
      </c>
      <c r="C40" s="894"/>
      <c r="D40" s="894"/>
      <c r="E40" s="894"/>
      <c r="F40" s="894"/>
      <c r="G40" s="894"/>
    </row>
  </sheetData>
  <sheetProtection/>
  <mergeCells count="19">
    <mergeCell ref="B40:G40"/>
    <mergeCell ref="R6:R7"/>
    <mergeCell ref="B27:N27"/>
    <mergeCell ref="A3:R3"/>
    <mergeCell ref="A33:B33"/>
    <mergeCell ref="A1:B1"/>
    <mergeCell ref="A6:A7"/>
    <mergeCell ref="B6:B7"/>
    <mergeCell ref="C6:C7"/>
    <mergeCell ref="D6:D7"/>
    <mergeCell ref="E6:E7"/>
    <mergeCell ref="F6:F7"/>
    <mergeCell ref="B35:G35"/>
    <mergeCell ref="J35:Q35"/>
    <mergeCell ref="J36:Q36"/>
    <mergeCell ref="P6:P7"/>
    <mergeCell ref="G6:N6"/>
    <mergeCell ref="O6:O7"/>
    <mergeCell ref="Q6:Q7"/>
  </mergeCells>
  <printOptions/>
  <pageMargins left="0.3" right="0.19" top="0.48" bottom="0.2" header="0.3" footer="0.17"/>
  <pageSetup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tabColor theme="4"/>
  </sheetPr>
  <dimension ref="A1:IV68"/>
  <sheetViews>
    <sheetView zoomScale="80" zoomScaleNormal="80" zoomScalePageLayoutView="0" workbookViewId="0" topLeftCell="A6">
      <pane ySplit="1620" topLeftCell="A35" activePane="bottomLeft" state="split"/>
      <selection pane="topLeft" activeCell="L6" sqref="L6:L7"/>
      <selection pane="bottomLeft" activeCell="J28" sqref="J28:J52"/>
    </sheetView>
  </sheetViews>
  <sheetFormatPr defaultColWidth="9.140625" defaultRowHeight="12.75"/>
  <cols>
    <col min="1" max="1" width="4.7109375" style="327" customWidth="1"/>
    <col min="2" max="2" width="32.140625" style="327" customWidth="1"/>
    <col min="3" max="3" width="15.00390625" style="328" customWidth="1"/>
    <col min="4" max="4" width="19.57421875" style="328" customWidth="1"/>
    <col min="5" max="5" width="11.140625" style="327" customWidth="1"/>
    <col min="6" max="6" width="12.8515625" style="327" customWidth="1"/>
    <col min="7" max="7" width="7.00390625" style="327" customWidth="1"/>
    <col min="8" max="8" width="13.7109375" style="327" customWidth="1"/>
    <col min="9" max="9" width="19.28125" style="327" customWidth="1"/>
    <col min="10" max="10" width="17.8515625" style="327" customWidth="1"/>
    <col min="11" max="11" width="11.140625" style="327" customWidth="1"/>
    <col min="12" max="12" width="14.421875" style="712" customWidth="1"/>
    <col min="13" max="13" width="15.421875" style="327" customWidth="1"/>
    <col min="14" max="14" width="9.140625" style="327" customWidth="1"/>
    <col min="15" max="15" width="15.28125" style="327" customWidth="1"/>
    <col min="16" max="16" width="15.421875" style="327" customWidth="1"/>
    <col min="17" max="16384" width="9.140625" style="294" customWidth="1"/>
  </cols>
  <sheetData>
    <row r="1" spans="1:2" ht="16.5" customHeight="1">
      <c r="A1" s="917" t="s">
        <v>258</v>
      </c>
      <c r="B1" s="917"/>
    </row>
    <row r="2" spans="1:2" ht="16.5">
      <c r="A2" s="293"/>
      <c r="B2" s="293"/>
    </row>
    <row r="3" spans="1:16" s="329" customFormat="1" ht="47.25" customHeight="1">
      <c r="A3" s="877" t="s">
        <v>520</v>
      </c>
      <c r="B3" s="877"/>
      <c r="C3" s="877"/>
      <c r="D3" s="877"/>
      <c r="E3" s="877"/>
      <c r="F3" s="877"/>
      <c r="G3" s="877"/>
      <c r="H3" s="877"/>
      <c r="I3" s="877"/>
      <c r="J3" s="877"/>
      <c r="K3" s="877"/>
      <c r="L3" s="877"/>
      <c r="M3" s="877"/>
      <c r="N3" s="877"/>
      <c r="O3" s="877"/>
      <c r="P3" s="877"/>
    </row>
    <row r="4" ht="16.5" customHeight="1" hidden="1"/>
    <row r="6" spans="1:16" ht="37.5" customHeight="1">
      <c r="A6" s="878" t="s">
        <v>8</v>
      </c>
      <c r="B6" s="879" t="s">
        <v>55</v>
      </c>
      <c r="C6" s="879" t="s">
        <v>184</v>
      </c>
      <c r="D6" s="879" t="s">
        <v>185</v>
      </c>
      <c r="E6" s="915" t="s">
        <v>463</v>
      </c>
      <c r="F6" s="916"/>
      <c r="G6" s="879" t="s">
        <v>186</v>
      </c>
      <c r="H6" s="879" t="s">
        <v>187</v>
      </c>
      <c r="I6" s="879" t="s">
        <v>188</v>
      </c>
      <c r="J6" s="879" t="s">
        <v>193</v>
      </c>
      <c r="K6" s="909" t="s">
        <v>421</v>
      </c>
      <c r="L6" s="879" t="s">
        <v>61</v>
      </c>
      <c r="M6" s="879" t="s">
        <v>190</v>
      </c>
      <c r="N6" s="879" t="s">
        <v>191</v>
      </c>
      <c r="O6" s="879" t="s">
        <v>194</v>
      </c>
      <c r="P6" s="879" t="s">
        <v>192</v>
      </c>
    </row>
    <row r="7" spans="1:16" ht="31.5">
      <c r="A7" s="878"/>
      <c r="B7" s="879"/>
      <c r="C7" s="879"/>
      <c r="D7" s="879"/>
      <c r="E7" s="89" t="s">
        <v>422</v>
      </c>
      <c r="F7" s="89" t="s">
        <v>423</v>
      </c>
      <c r="G7" s="879"/>
      <c r="H7" s="879"/>
      <c r="I7" s="879"/>
      <c r="J7" s="879"/>
      <c r="K7" s="910"/>
      <c r="L7" s="879"/>
      <c r="M7" s="879"/>
      <c r="N7" s="879"/>
      <c r="O7" s="879"/>
      <c r="P7" s="879"/>
    </row>
    <row r="8" spans="1:16" ht="48.75" customHeight="1">
      <c r="A8" s="295" t="s">
        <v>1</v>
      </c>
      <c r="B8" s="820" t="s">
        <v>195</v>
      </c>
      <c r="C8" s="821"/>
      <c r="D8" s="821"/>
      <c r="E8" s="821"/>
      <c r="F8" s="821"/>
      <c r="G8" s="821"/>
      <c r="H8" s="822"/>
      <c r="I8" s="89"/>
      <c r="J8" s="89"/>
      <c r="K8" s="491"/>
      <c r="L8" s="112"/>
      <c r="M8" s="89"/>
      <c r="N8" s="89"/>
      <c r="O8" s="89"/>
      <c r="P8" s="89"/>
    </row>
    <row r="9" spans="1:16" ht="48.75" customHeight="1">
      <c r="A9" s="295">
        <v>1</v>
      </c>
      <c r="B9" s="331" t="s">
        <v>389</v>
      </c>
      <c r="C9" s="37" t="s">
        <v>340</v>
      </c>
      <c r="D9" s="75" t="s">
        <v>685</v>
      </c>
      <c r="E9" s="37" t="s">
        <v>75</v>
      </c>
      <c r="F9" s="568">
        <v>8619</v>
      </c>
      <c r="G9" s="37">
        <v>2</v>
      </c>
      <c r="H9" s="37" t="s">
        <v>424</v>
      </c>
      <c r="I9" s="118" t="s">
        <v>686</v>
      </c>
      <c r="J9" s="911" t="s">
        <v>765</v>
      </c>
      <c r="K9" s="469" t="s">
        <v>75</v>
      </c>
      <c r="L9" s="331" t="s">
        <v>388</v>
      </c>
      <c r="M9" s="118" t="s">
        <v>425</v>
      </c>
      <c r="N9" s="89"/>
      <c r="O9" s="37" t="s">
        <v>766</v>
      </c>
      <c r="P9" s="469" t="s">
        <v>75</v>
      </c>
    </row>
    <row r="10" spans="1:16" ht="33">
      <c r="A10" s="295">
        <v>2</v>
      </c>
      <c r="B10" s="331" t="s">
        <v>69</v>
      </c>
      <c r="C10" s="37" t="s">
        <v>334</v>
      </c>
      <c r="D10" s="75" t="s">
        <v>685</v>
      </c>
      <c r="E10" s="332" t="s">
        <v>75</v>
      </c>
      <c r="F10" s="333">
        <v>32597</v>
      </c>
      <c r="G10" s="37">
        <v>11</v>
      </c>
      <c r="H10" s="37">
        <v>30</v>
      </c>
      <c r="I10" s="118" t="s">
        <v>686</v>
      </c>
      <c r="J10" s="912"/>
      <c r="K10" s="469" t="s">
        <v>42</v>
      </c>
      <c r="L10" s="331" t="s">
        <v>397</v>
      </c>
      <c r="M10" s="118" t="s">
        <v>425</v>
      </c>
      <c r="N10" s="89"/>
      <c r="O10" s="37" t="s">
        <v>766</v>
      </c>
      <c r="P10" s="469" t="s">
        <v>75</v>
      </c>
    </row>
    <row r="11" spans="1:16" ht="33">
      <c r="A11" s="295">
        <v>3</v>
      </c>
      <c r="B11" s="380" t="s">
        <v>393</v>
      </c>
      <c r="C11" s="37" t="s">
        <v>338</v>
      </c>
      <c r="D11" s="75" t="s">
        <v>685</v>
      </c>
      <c r="E11" s="42" t="s">
        <v>42</v>
      </c>
      <c r="F11" s="333">
        <v>2638.3</v>
      </c>
      <c r="G11" s="37">
        <v>28</v>
      </c>
      <c r="H11" s="37">
        <v>64</v>
      </c>
      <c r="I11" s="118" t="s">
        <v>686</v>
      </c>
      <c r="J11" s="912"/>
      <c r="K11" s="469" t="s">
        <v>42</v>
      </c>
      <c r="L11" s="907" t="s">
        <v>477</v>
      </c>
      <c r="M11" s="118" t="s">
        <v>425</v>
      </c>
      <c r="N11" s="89"/>
      <c r="O11" s="37" t="s">
        <v>766</v>
      </c>
      <c r="P11" s="469" t="s">
        <v>42</v>
      </c>
    </row>
    <row r="12" spans="1:16" ht="33">
      <c r="A12" s="295">
        <v>4</v>
      </c>
      <c r="B12" s="380" t="s">
        <v>394</v>
      </c>
      <c r="C12" s="37" t="s">
        <v>338</v>
      </c>
      <c r="D12" s="75" t="s">
        <v>685</v>
      </c>
      <c r="E12" s="42" t="s">
        <v>42</v>
      </c>
      <c r="F12" s="333">
        <v>1897.1</v>
      </c>
      <c r="G12" s="37">
        <v>30</v>
      </c>
      <c r="H12" s="37">
        <v>6</v>
      </c>
      <c r="I12" s="118" t="s">
        <v>686</v>
      </c>
      <c r="J12" s="913"/>
      <c r="K12" s="469" t="s">
        <v>110</v>
      </c>
      <c r="L12" s="908"/>
      <c r="M12" s="118" t="s">
        <v>425</v>
      </c>
      <c r="N12" s="89"/>
      <c r="O12" s="37" t="s">
        <v>766</v>
      </c>
      <c r="P12" s="469" t="s">
        <v>42</v>
      </c>
    </row>
    <row r="13" spans="1:16" ht="29.25" customHeight="1">
      <c r="A13" s="295" t="s">
        <v>2</v>
      </c>
      <c r="B13" s="820" t="s">
        <v>197</v>
      </c>
      <c r="C13" s="821"/>
      <c r="D13" s="821"/>
      <c r="E13" s="821"/>
      <c r="F13" s="821"/>
      <c r="G13" s="821"/>
      <c r="H13" s="822"/>
      <c r="I13" s="89"/>
      <c r="J13" s="89"/>
      <c r="K13" s="491"/>
      <c r="L13" s="112"/>
      <c r="M13" s="89"/>
      <c r="N13" s="89"/>
      <c r="O13" s="89"/>
      <c r="P13" s="89"/>
    </row>
    <row r="14" spans="1:16" ht="32.25" customHeight="1">
      <c r="A14" s="473">
        <v>1</v>
      </c>
      <c r="B14" s="570" t="s">
        <v>693</v>
      </c>
      <c r="C14" s="488" t="s">
        <v>684</v>
      </c>
      <c r="D14" s="75" t="s">
        <v>685</v>
      </c>
      <c r="E14" s="75" t="s">
        <v>692</v>
      </c>
      <c r="F14" s="471">
        <v>151.4</v>
      </c>
      <c r="G14" s="472">
        <v>11</v>
      </c>
      <c r="H14" s="472">
        <v>99</v>
      </c>
      <c r="I14" s="118" t="s">
        <v>686</v>
      </c>
      <c r="J14" s="911" t="s">
        <v>767</v>
      </c>
      <c r="K14" s="469" t="str">
        <f>E14</f>
        <v>DBV</v>
      </c>
      <c r="L14" s="907" t="s">
        <v>691</v>
      </c>
      <c r="M14" s="118" t="s">
        <v>425</v>
      </c>
      <c r="N14" s="89"/>
      <c r="O14" s="118" t="s">
        <v>688</v>
      </c>
      <c r="P14" s="75" t="s">
        <v>692</v>
      </c>
    </row>
    <row r="15" spans="1:16" ht="32.25" customHeight="1">
      <c r="A15" s="473">
        <v>2</v>
      </c>
      <c r="B15" s="477" t="s">
        <v>707</v>
      </c>
      <c r="C15" s="489" t="s">
        <v>697</v>
      </c>
      <c r="D15" s="75" t="s">
        <v>685</v>
      </c>
      <c r="E15" s="75" t="s">
        <v>110</v>
      </c>
      <c r="F15" s="475">
        <v>1897.1</v>
      </c>
      <c r="G15" s="476">
        <v>30</v>
      </c>
      <c r="H15" s="476">
        <v>6</v>
      </c>
      <c r="I15" s="118" t="s">
        <v>686</v>
      </c>
      <c r="J15" s="912"/>
      <c r="K15" s="469" t="str">
        <f>E15</f>
        <v>SKC</v>
      </c>
      <c r="L15" s="914"/>
      <c r="M15" s="118" t="s">
        <v>425</v>
      </c>
      <c r="N15" s="89"/>
      <c r="O15" s="118" t="s">
        <v>688</v>
      </c>
      <c r="P15" s="75" t="str">
        <f>E15</f>
        <v>SKC</v>
      </c>
    </row>
    <row r="16" spans="1:16" ht="32.25" customHeight="1">
      <c r="A16" s="473">
        <v>3</v>
      </c>
      <c r="B16" s="477" t="s">
        <v>693</v>
      </c>
      <c r="C16" s="489" t="s">
        <v>697</v>
      </c>
      <c r="D16" s="75" t="s">
        <v>685</v>
      </c>
      <c r="E16" s="75" t="s">
        <v>692</v>
      </c>
      <c r="F16" s="475">
        <v>150</v>
      </c>
      <c r="G16" s="476"/>
      <c r="H16" s="476"/>
      <c r="I16" s="118" t="s">
        <v>686</v>
      </c>
      <c r="J16" s="912"/>
      <c r="K16" s="469" t="str">
        <f>E16</f>
        <v>DBV</v>
      </c>
      <c r="L16" s="914"/>
      <c r="M16" s="118" t="s">
        <v>425</v>
      </c>
      <c r="N16" s="89"/>
      <c r="O16" s="118" t="s">
        <v>688</v>
      </c>
      <c r="P16" s="75" t="str">
        <f>E16</f>
        <v>DBV</v>
      </c>
    </row>
    <row r="17" spans="1:16" ht="32.25" customHeight="1">
      <c r="A17" s="473">
        <v>4</v>
      </c>
      <c r="B17" s="571" t="s">
        <v>726</v>
      </c>
      <c r="C17" s="75" t="s">
        <v>722</v>
      </c>
      <c r="D17" s="75" t="s">
        <v>685</v>
      </c>
      <c r="E17" s="75" t="s">
        <v>692</v>
      </c>
      <c r="F17" s="67">
        <v>146.5</v>
      </c>
      <c r="G17" s="572"/>
      <c r="H17" s="573"/>
      <c r="I17" s="118" t="s">
        <v>686</v>
      </c>
      <c r="J17" s="913"/>
      <c r="K17" s="469" t="str">
        <f>E17</f>
        <v>DBV</v>
      </c>
      <c r="L17" s="908"/>
      <c r="M17" s="118" t="s">
        <v>425</v>
      </c>
      <c r="N17" s="89"/>
      <c r="O17" s="118" t="s">
        <v>688</v>
      </c>
      <c r="P17" s="75" t="str">
        <f>E17</f>
        <v>DBV</v>
      </c>
    </row>
    <row r="18" spans="1:16" ht="32.25" customHeight="1">
      <c r="A18" s="473">
        <v>5</v>
      </c>
      <c r="B18" s="470" t="s">
        <v>683</v>
      </c>
      <c r="C18" s="488" t="s">
        <v>684</v>
      </c>
      <c r="D18" s="75" t="s">
        <v>685</v>
      </c>
      <c r="E18" s="75" t="s">
        <v>42</v>
      </c>
      <c r="F18" s="471">
        <v>50</v>
      </c>
      <c r="G18" s="472">
        <v>10</v>
      </c>
      <c r="H18" s="472"/>
      <c r="I18" s="118" t="s">
        <v>686</v>
      </c>
      <c r="J18" s="911" t="s">
        <v>768</v>
      </c>
      <c r="K18" s="469" t="str">
        <f>E18</f>
        <v>ONT</v>
      </c>
      <c r="L18" s="907" t="s">
        <v>687</v>
      </c>
      <c r="M18" s="118" t="s">
        <v>425</v>
      </c>
      <c r="N18" s="89"/>
      <c r="O18" s="118" t="s">
        <v>688</v>
      </c>
      <c r="P18" s="75" t="str">
        <f>E18</f>
        <v>ONT</v>
      </c>
    </row>
    <row r="19" spans="1:16" ht="32.25" customHeight="1">
      <c r="A19" s="473">
        <v>6</v>
      </c>
      <c r="B19" s="470" t="s">
        <v>689</v>
      </c>
      <c r="C19" s="488" t="s">
        <v>684</v>
      </c>
      <c r="D19" s="75" t="s">
        <v>685</v>
      </c>
      <c r="E19" s="75" t="s">
        <v>42</v>
      </c>
      <c r="F19" s="574">
        <v>82.5</v>
      </c>
      <c r="G19" s="472">
        <v>1</v>
      </c>
      <c r="H19" s="472"/>
      <c r="I19" s="118" t="s">
        <v>686</v>
      </c>
      <c r="J19" s="912"/>
      <c r="K19" s="469" t="str">
        <f aca="true" t="shared" si="0" ref="K19:K61">E19</f>
        <v>ONT</v>
      </c>
      <c r="L19" s="908"/>
      <c r="M19" s="118" t="s">
        <v>425</v>
      </c>
      <c r="N19" s="89"/>
      <c r="O19" s="118" t="s">
        <v>688</v>
      </c>
      <c r="P19" s="75" t="str">
        <f aca="true" t="shared" si="1" ref="P19:P61">E19</f>
        <v>ONT</v>
      </c>
    </row>
    <row r="20" spans="1:16" ht="32.25" customHeight="1">
      <c r="A20" s="473">
        <v>7</v>
      </c>
      <c r="B20" s="575" t="s">
        <v>690</v>
      </c>
      <c r="C20" s="488" t="s">
        <v>684</v>
      </c>
      <c r="D20" s="75" t="s">
        <v>685</v>
      </c>
      <c r="E20" s="75" t="s">
        <v>75</v>
      </c>
      <c r="F20" s="471">
        <v>10000</v>
      </c>
      <c r="G20" s="472">
        <v>33</v>
      </c>
      <c r="H20" s="472">
        <v>79.83</v>
      </c>
      <c r="I20" s="118" t="s">
        <v>686</v>
      </c>
      <c r="J20" s="913"/>
      <c r="K20" s="469" t="str">
        <f t="shared" si="0"/>
        <v>LUC</v>
      </c>
      <c r="L20" s="907" t="s">
        <v>691</v>
      </c>
      <c r="M20" s="118" t="s">
        <v>425</v>
      </c>
      <c r="N20" s="89"/>
      <c r="O20" s="118" t="s">
        <v>688</v>
      </c>
      <c r="P20" s="75" t="str">
        <f t="shared" si="1"/>
        <v>LUC</v>
      </c>
    </row>
    <row r="21" spans="1:16" ht="32.25" customHeight="1">
      <c r="A21" s="473">
        <v>8</v>
      </c>
      <c r="B21" s="575" t="s">
        <v>690</v>
      </c>
      <c r="C21" s="488" t="s">
        <v>694</v>
      </c>
      <c r="D21" s="75" t="s">
        <v>685</v>
      </c>
      <c r="E21" s="75" t="s">
        <v>75</v>
      </c>
      <c r="F21" s="471">
        <v>8449</v>
      </c>
      <c r="G21" s="472">
        <v>56</v>
      </c>
      <c r="H21" s="472">
        <v>536.537</v>
      </c>
      <c r="I21" s="118" t="s">
        <v>686</v>
      </c>
      <c r="J21" s="911" t="s">
        <v>768</v>
      </c>
      <c r="K21" s="469" t="str">
        <f t="shared" si="0"/>
        <v>LUC</v>
      </c>
      <c r="L21" s="914"/>
      <c r="M21" s="118" t="s">
        <v>425</v>
      </c>
      <c r="N21" s="89"/>
      <c r="O21" s="118" t="s">
        <v>688</v>
      </c>
      <c r="P21" s="75" t="str">
        <f t="shared" si="1"/>
        <v>LUC</v>
      </c>
    </row>
    <row r="22" spans="1:16" ht="32.25" customHeight="1">
      <c r="A22" s="473">
        <v>9</v>
      </c>
      <c r="B22" s="575" t="s">
        <v>690</v>
      </c>
      <c r="C22" s="488" t="s">
        <v>694</v>
      </c>
      <c r="D22" s="75" t="s">
        <v>685</v>
      </c>
      <c r="E22" s="75" t="s">
        <v>75</v>
      </c>
      <c r="F22" s="471">
        <v>21016</v>
      </c>
      <c r="G22" s="472">
        <v>58</v>
      </c>
      <c r="H22" s="472" t="s">
        <v>695</v>
      </c>
      <c r="I22" s="118" t="s">
        <v>686</v>
      </c>
      <c r="J22" s="912"/>
      <c r="K22" s="469" t="str">
        <f t="shared" si="0"/>
        <v>LUC</v>
      </c>
      <c r="L22" s="908"/>
      <c r="M22" s="118" t="s">
        <v>425</v>
      </c>
      <c r="N22" s="89"/>
      <c r="O22" s="118" t="s">
        <v>688</v>
      </c>
      <c r="P22" s="75" t="str">
        <f t="shared" si="1"/>
        <v>LUC</v>
      </c>
    </row>
    <row r="23" spans="1:16" ht="32.25" customHeight="1">
      <c r="A23" s="473">
        <v>10</v>
      </c>
      <c r="B23" s="474" t="s">
        <v>696</v>
      </c>
      <c r="C23" s="489" t="s">
        <v>697</v>
      </c>
      <c r="D23" s="75" t="s">
        <v>685</v>
      </c>
      <c r="E23" s="75" t="s">
        <v>42</v>
      </c>
      <c r="F23" s="475">
        <v>1988.3</v>
      </c>
      <c r="G23" s="476">
        <v>34</v>
      </c>
      <c r="H23" s="476"/>
      <c r="I23" s="118" t="s">
        <v>686</v>
      </c>
      <c r="J23" s="912"/>
      <c r="K23" s="469" t="str">
        <f t="shared" si="0"/>
        <v>ONT</v>
      </c>
      <c r="L23" s="907" t="s">
        <v>687</v>
      </c>
      <c r="M23" s="118" t="s">
        <v>425</v>
      </c>
      <c r="N23" s="89"/>
      <c r="O23" s="118" t="s">
        <v>688</v>
      </c>
      <c r="P23" s="75" t="str">
        <f t="shared" si="1"/>
        <v>ONT</v>
      </c>
    </row>
    <row r="24" spans="1:16" ht="32.25" customHeight="1">
      <c r="A24" s="473">
        <v>11</v>
      </c>
      <c r="B24" s="474" t="s">
        <v>698</v>
      </c>
      <c r="C24" s="489" t="s">
        <v>697</v>
      </c>
      <c r="D24" s="75" t="s">
        <v>685</v>
      </c>
      <c r="E24" s="75" t="s">
        <v>42</v>
      </c>
      <c r="F24" s="475">
        <v>200</v>
      </c>
      <c r="G24" s="476">
        <v>8</v>
      </c>
      <c r="H24" s="476"/>
      <c r="I24" s="118" t="s">
        <v>686</v>
      </c>
      <c r="J24" s="912"/>
      <c r="K24" s="469" t="str">
        <f t="shared" si="0"/>
        <v>ONT</v>
      </c>
      <c r="L24" s="914"/>
      <c r="M24" s="118" t="s">
        <v>425</v>
      </c>
      <c r="N24" s="89"/>
      <c r="O24" s="118" t="s">
        <v>688</v>
      </c>
      <c r="P24" s="75" t="str">
        <f t="shared" si="1"/>
        <v>ONT</v>
      </c>
    </row>
    <row r="25" spans="1:16" ht="32.25" customHeight="1">
      <c r="A25" s="473">
        <v>12</v>
      </c>
      <c r="B25" s="474" t="s">
        <v>699</v>
      </c>
      <c r="C25" s="489" t="s">
        <v>697</v>
      </c>
      <c r="D25" s="75" t="s">
        <v>685</v>
      </c>
      <c r="E25" s="75" t="s">
        <v>42</v>
      </c>
      <c r="F25" s="475">
        <v>50</v>
      </c>
      <c r="G25" s="476">
        <v>34</v>
      </c>
      <c r="H25" s="476"/>
      <c r="I25" s="118" t="s">
        <v>686</v>
      </c>
      <c r="J25" s="912"/>
      <c r="K25" s="469" t="str">
        <f t="shared" si="0"/>
        <v>ONT</v>
      </c>
      <c r="L25" s="908"/>
      <c r="M25" s="118" t="s">
        <v>425</v>
      </c>
      <c r="N25" s="89"/>
      <c r="O25" s="118" t="s">
        <v>688</v>
      </c>
      <c r="P25" s="75" t="str">
        <f t="shared" si="1"/>
        <v>ONT</v>
      </c>
    </row>
    <row r="26" spans="1:16" ht="48" customHeight="1">
      <c r="A26" s="715">
        <v>13</v>
      </c>
      <c r="B26" s="716" t="s">
        <v>700</v>
      </c>
      <c r="C26" s="717" t="s">
        <v>697</v>
      </c>
      <c r="D26" s="569" t="s">
        <v>685</v>
      </c>
      <c r="E26" s="569" t="s">
        <v>42</v>
      </c>
      <c r="F26" s="718">
        <v>500</v>
      </c>
      <c r="G26" s="719">
        <v>34</v>
      </c>
      <c r="H26" s="719"/>
      <c r="I26" s="571" t="s">
        <v>686</v>
      </c>
      <c r="J26" s="912"/>
      <c r="K26" s="688" t="str">
        <f t="shared" si="0"/>
        <v>ONT</v>
      </c>
      <c r="L26" s="571" t="s">
        <v>691</v>
      </c>
      <c r="M26" s="571" t="s">
        <v>425</v>
      </c>
      <c r="N26" s="689"/>
      <c r="O26" s="571" t="s">
        <v>688</v>
      </c>
      <c r="P26" s="569" t="str">
        <f t="shared" si="1"/>
        <v>ONT</v>
      </c>
    </row>
    <row r="27" spans="1:16" ht="61.5" customHeight="1">
      <c r="A27" s="473">
        <v>14</v>
      </c>
      <c r="B27" s="73" t="s">
        <v>772</v>
      </c>
      <c r="C27" s="75" t="s">
        <v>839</v>
      </c>
      <c r="D27" s="75" t="s">
        <v>410</v>
      </c>
      <c r="E27" s="75" t="s">
        <v>840</v>
      </c>
      <c r="F27" s="475">
        <v>1784399</v>
      </c>
      <c r="G27" s="476"/>
      <c r="H27" s="476"/>
      <c r="I27" s="118" t="s">
        <v>686</v>
      </c>
      <c r="J27" s="75"/>
      <c r="K27" s="75"/>
      <c r="L27" s="118" t="s">
        <v>842</v>
      </c>
      <c r="M27" s="118" t="s">
        <v>425</v>
      </c>
      <c r="N27" s="89"/>
      <c r="O27" s="118" t="s">
        <v>688</v>
      </c>
      <c r="P27" s="75" t="s">
        <v>841</v>
      </c>
    </row>
    <row r="28" spans="1:16" ht="39.75" customHeight="1">
      <c r="A28" s="720">
        <v>15</v>
      </c>
      <c r="B28" s="721" t="s">
        <v>701</v>
      </c>
      <c r="C28" s="722" t="s">
        <v>697</v>
      </c>
      <c r="D28" s="469" t="s">
        <v>685</v>
      </c>
      <c r="E28" s="469" t="s">
        <v>42</v>
      </c>
      <c r="F28" s="723">
        <v>1200</v>
      </c>
      <c r="G28" s="724">
        <v>33</v>
      </c>
      <c r="H28" s="724"/>
      <c r="I28" s="713" t="s">
        <v>686</v>
      </c>
      <c r="J28" s="912" t="s">
        <v>768</v>
      </c>
      <c r="K28" s="469" t="str">
        <f t="shared" si="0"/>
        <v>ONT</v>
      </c>
      <c r="L28" s="914" t="s">
        <v>687</v>
      </c>
      <c r="M28" s="713" t="s">
        <v>425</v>
      </c>
      <c r="N28" s="491"/>
      <c r="O28" s="713" t="s">
        <v>688</v>
      </c>
      <c r="P28" s="469" t="str">
        <f t="shared" si="1"/>
        <v>ONT</v>
      </c>
    </row>
    <row r="29" spans="1:16" ht="40.5" customHeight="1">
      <c r="A29" s="473">
        <v>16</v>
      </c>
      <c r="B29" s="474" t="s">
        <v>702</v>
      </c>
      <c r="C29" s="489" t="s">
        <v>697</v>
      </c>
      <c r="D29" s="75" t="s">
        <v>685</v>
      </c>
      <c r="E29" s="75" t="s">
        <v>42</v>
      </c>
      <c r="F29" s="475">
        <v>216.5</v>
      </c>
      <c r="G29" s="476">
        <v>29</v>
      </c>
      <c r="H29" s="476">
        <v>34</v>
      </c>
      <c r="I29" s="118" t="s">
        <v>686</v>
      </c>
      <c r="J29" s="912"/>
      <c r="K29" s="469" t="str">
        <f t="shared" si="0"/>
        <v>ONT</v>
      </c>
      <c r="L29" s="914"/>
      <c r="M29" s="118" t="s">
        <v>425</v>
      </c>
      <c r="N29" s="89"/>
      <c r="O29" s="118" t="s">
        <v>688</v>
      </c>
      <c r="P29" s="75" t="str">
        <f t="shared" si="1"/>
        <v>ONT</v>
      </c>
    </row>
    <row r="30" spans="1:16" ht="35.25" customHeight="1">
      <c r="A30" s="473">
        <v>17</v>
      </c>
      <c r="B30" s="474" t="s">
        <v>703</v>
      </c>
      <c r="C30" s="489" t="s">
        <v>697</v>
      </c>
      <c r="D30" s="75" t="s">
        <v>685</v>
      </c>
      <c r="E30" s="75" t="s">
        <v>42</v>
      </c>
      <c r="F30" s="475">
        <v>2000</v>
      </c>
      <c r="G30" s="476">
        <v>64</v>
      </c>
      <c r="H30" s="476"/>
      <c r="I30" s="118" t="s">
        <v>686</v>
      </c>
      <c r="J30" s="912"/>
      <c r="K30" s="469" t="str">
        <f t="shared" si="0"/>
        <v>ONT</v>
      </c>
      <c r="L30" s="908"/>
      <c r="M30" s="118" t="s">
        <v>425</v>
      </c>
      <c r="N30" s="89"/>
      <c r="O30" s="118" t="s">
        <v>688</v>
      </c>
      <c r="P30" s="75" t="str">
        <f t="shared" si="1"/>
        <v>ONT</v>
      </c>
    </row>
    <row r="31" spans="1:16" ht="36" customHeight="1">
      <c r="A31" s="473">
        <v>18</v>
      </c>
      <c r="B31" s="474" t="s">
        <v>704</v>
      </c>
      <c r="C31" s="489" t="s">
        <v>697</v>
      </c>
      <c r="D31" s="75" t="s">
        <v>685</v>
      </c>
      <c r="E31" s="75" t="s">
        <v>75</v>
      </c>
      <c r="F31" s="475">
        <v>10000</v>
      </c>
      <c r="G31" s="476">
        <v>21</v>
      </c>
      <c r="H31" s="476" t="s">
        <v>705</v>
      </c>
      <c r="I31" s="118" t="s">
        <v>686</v>
      </c>
      <c r="J31" s="912"/>
      <c r="K31" s="469" t="str">
        <f t="shared" si="0"/>
        <v>LUC</v>
      </c>
      <c r="L31" s="907" t="s">
        <v>691</v>
      </c>
      <c r="M31" s="118" t="s">
        <v>425</v>
      </c>
      <c r="N31" s="89"/>
      <c r="O31" s="118" t="s">
        <v>688</v>
      </c>
      <c r="P31" s="75" t="str">
        <f t="shared" si="1"/>
        <v>LUC</v>
      </c>
    </row>
    <row r="32" spans="1:16" ht="40.5" customHeight="1">
      <c r="A32" s="473">
        <v>19</v>
      </c>
      <c r="B32" s="474" t="s">
        <v>706</v>
      </c>
      <c r="C32" s="489" t="s">
        <v>697</v>
      </c>
      <c r="D32" s="75" t="s">
        <v>685</v>
      </c>
      <c r="E32" s="75" t="s">
        <v>75</v>
      </c>
      <c r="F32" s="475">
        <v>200000</v>
      </c>
      <c r="G32" s="476">
        <v>7</v>
      </c>
      <c r="H32" s="476">
        <v>234</v>
      </c>
      <c r="I32" s="118" t="s">
        <v>686</v>
      </c>
      <c r="J32" s="912"/>
      <c r="K32" s="469" t="str">
        <f t="shared" si="0"/>
        <v>LUC</v>
      </c>
      <c r="L32" s="908"/>
      <c r="M32" s="118" t="s">
        <v>425</v>
      </c>
      <c r="N32" s="89"/>
      <c r="O32" s="118" t="s">
        <v>688</v>
      </c>
      <c r="P32" s="75" t="str">
        <f t="shared" si="1"/>
        <v>LUC</v>
      </c>
    </row>
    <row r="33" spans="1:16" ht="32.25" customHeight="1">
      <c r="A33" s="473">
        <v>20</v>
      </c>
      <c r="B33" s="479" t="s">
        <v>708</v>
      </c>
      <c r="C33" s="489" t="s">
        <v>354</v>
      </c>
      <c r="D33" s="75" t="s">
        <v>685</v>
      </c>
      <c r="E33" s="75" t="s">
        <v>43</v>
      </c>
      <c r="F33" s="475">
        <v>78.1</v>
      </c>
      <c r="G33" s="481">
        <v>39</v>
      </c>
      <c r="H33" s="481">
        <v>115</v>
      </c>
      <c r="I33" s="118" t="s">
        <v>686</v>
      </c>
      <c r="J33" s="912"/>
      <c r="K33" s="469" t="str">
        <f t="shared" si="0"/>
        <v>ODT</v>
      </c>
      <c r="L33" s="907" t="s">
        <v>687</v>
      </c>
      <c r="M33" s="118" t="s">
        <v>425</v>
      </c>
      <c r="N33" s="89"/>
      <c r="O33" s="118" t="s">
        <v>688</v>
      </c>
      <c r="P33" s="75" t="str">
        <f t="shared" si="1"/>
        <v>ODT</v>
      </c>
    </row>
    <row r="34" spans="1:16" ht="32.25" customHeight="1">
      <c r="A34" s="473">
        <v>21</v>
      </c>
      <c r="B34" s="479" t="s">
        <v>709</v>
      </c>
      <c r="C34" s="489" t="s">
        <v>354</v>
      </c>
      <c r="D34" s="75" t="s">
        <v>685</v>
      </c>
      <c r="E34" s="75" t="s">
        <v>43</v>
      </c>
      <c r="F34" s="475">
        <v>50.4</v>
      </c>
      <c r="G34" s="481">
        <v>34</v>
      </c>
      <c r="H34" s="481">
        <v>208</v>
      </c>
      <c r="I34" s="118" t="s">
        <v>686</v>
      </c>
      <c r="J34" s="912"/>
      <c r="K34" s="469" t="str">
        <f t="shared" si="0"/>
        <v>ODT</v>
      </c>
      <c r="L34" s="914"/>
      <c r="M34" s="118" t="s">
        <v>425</v>
      </c>
      <c r="N34" s="89"/>
      <c r="O34" s="118" t="s">
        <v>688</v>
      </c>
      <c r="P34" s="75" t="str">
        <f t="shared" si="1"/>
        <v>ODT</v>
      </c>
    </row>
    <row r="35" spans="1:16" ht="32.25" customHeight="1">
      <c r="A35" s="473">
        <v>22</v>
      </c>
      <c r="B35" s="479" t="s">
        <v>710</v>
      </c>
      <c r="C35" s="489" t="s">
        <v>354</v>
      </c>
      <c r="D35" s="75" t="s">
        <v>685</v>
      </c>
      <c r="E35" s="75" t="s">
        <v>43</v>
      </c>
      <c r="F35" s="475">
        <v>6</v>
      </c>
      <c r="G35" s="481"/>
      <c r="H35" s="481"/>
      <c r="I35" s="118" t="s">
        <v>686</v>
      </c>
      <c r="J35" s="912"/>
      <c r="K35" s="469" t="str">
        <f t="shared" si="0"/>
        <v>ODT</v>
      </c>
      <c r="L35" s="914"/>
      <c r="M35" s="118" t="s">
        <v>425</v>
      </c>
      <c r="N35" s="89"/>
      <c r="O35" s="118" t="s">
        <v>688</v>
      </c>
      <c r="P35" s="75" t="str">
        <f t="shared" si="1"/>
        <v>ODT</v>
      </c>
    </row>
    <row r="36" spans="1:16" ht="32.25" customHeight="1">
      <c r="A36" s="473">
        <v>23</v>
      </c>
      <c r="B36" s="479" t="s">
        <v>711</v>
      </c>
      <c r="C36" s="489" t="s">
        <v>354</v>
      </c>
      <c r="D36" s="75" t="s">
        <v>685</v>
      </c>
      <c r="E36" s="75" t="s">
        <v>43</v>
      </c>
      <c r="F36" s="475">
        <v>47</v>
      </c>
      <c r="G36" s="481"/>
      <c r="H36" s="481"/>
      <c r="I36" s="118" t="s">
        <v>686</v>
      </c>
      <c r="J36" s="912"/>
      <c r="K36" s="469" t="str">
        <f t="shared" si="0"/>
        <v>ODT</v>
      </c>
      <c r="L36" s="914"/>
      <c r="M36" s="118" t="s">
        <v>425</v>
      </c>
      <c r="N36" s="89"/>
      <c r="O36" s="118" t="s">
        <v>688</v>
      </c>
      <c r="P36" s="75" t="str">
        <f t="shared" si="1"/>
        <v>ODT</v>
      </c>
    </row>
    <row r="37" spans="1:16" ht="32.25" customHeight="1">
      <c r="A37" s="473">
        <v>24</v>
      </c>
      <c r="B37" s="479" t="s">
        <v>712</v>
      </c>
      <c r="C37" s="489" t="s">
        <v>354</v>
      </c>
      <c r="D37" s="75" t="s">
        <v>685</v>
      </c>
      <c r="E37" s="75" t="s">
        <v>43</v>
      </c>
      <c r="F37" s="475">
        <v>50.4</v>
      </c>
      <c r="G37" s="481">
        <v>34</v>
      </c>
      <c r="H37" s="481">
        <v>436</v>
      </c>
      <c r="I37" s="118" t="s">
        <v>686</v>
      </c>
      <c r="J37" s="912"/>
      <c r="K37" s="469" t="str">
        <f t="shared" si="0"/>
        <v>ODT</v>
      </c>
      <c r="L37" s="914"/>
      <c r="M37" s="118" t="s">
        <v>425</v>
      </c>
      <c r="N37" s="89"/>
      <c r="O37" s="118" t="s">
        <v>688</v>
      </c>
      <c r="P37" s="75" t="str">
        <f t="shared" si="1"/>
        <v>ODT</v>
      </c>
    </row>
    <row r="38" spans="1:16" ht="32.25" customHeight="1">
      <c r="A38" s="473">
        <v>25</v>
      </c>
      <c r="B38" s="479" t="s">
        <v>713</v>
      </c>
      <c r="C38" s="489" t="s">
        <v>354</v>
      </c>
      <c r="D38" s="75" t="s">
        <v>685</v>
      </c>
      <c r="E38" s="75" t="s">
        <v>43</v>
      </c>
      <c r="F38" s="475">
        <v>70</v>
      </c>
      <c r="G38" s="481"/>
      <c r="H38" s="481"/>
      <c r="I38" s="118" t="s">
        <v>686</v>
      </c>
      <c r="J38" s="912"/>
      <c r="K38" s="469" t="str">
        <f t="shared" si="0"/>
        <v>ODT</v>
      </c>
      <c r="L38" s="914"/>
      <c r="M38" s="118" t="s">
        <v>425</v>
      </c>
      <c r="N38" s="89"/>
      <c r="O38" s="118" t="s">
        <v>688</v>
      </c>
      <c r="P38" s="75" t="str">
        <f t="shared" si="1"/>
        <v>ODT</v>
      </c>
    </row>
    <row r="39" spans="1:16" ht="32.25" customHeight="1">
      <c r="A39" s="473">
        <v>26</v>
      </c>
      <c r="B39" s="479" t="s">
        <v>714</v>
      </c>
      <c r="C39" s="489" t="s">
        <v>354</v>
      </c>
      <c r="D39" s="75" t="s">
        <v>685</v>
      </c>
      <c r="E39" s="75" t="s">
        <v>43</v>
      </c>
      <c r="F39" s="475">
        <v>70</v>
      </c>
      <c r="G39" s="481"/>
      <c r="H39" s="481"/>
      <c r="I39" s="118" t="s">
        <v>686</v>
      </c>
      <c r="J39" s="912"/>
      <c r="K39" s="469" t="str">
        <f t="shared" si="0"/>
        <v>ODT</v>
      </c>
      <c r="L39" s="914"/>
      <c r="M39" s="118" t="s">
        <v>425</v>
      </c>
      <c r="N39" s="89"/>
      <c r="O39" s="118" t="s">
        <v>688</v>
      </c>
      <c r="P39" s="75" t="str">
        <f t="shared" si="1"/>
        <v>ODT</v>
      </c>
    </row>
    <row r="40" spans="1:16" ht="32.25" customHeight="1">
      <c r="A40" s="473">
        <v>27</v>
      </c>
      <c r="B40" s="474" t="s">
        <v>715</v>
      </c>
      <c r="C40" s="489" t="s">
        <v>354</v>
      </c>
      <c r="D40" s="75" t="s">
        <v>685</v>
      </c>
      <c r="E40" s="75" t="s">
        <v>43</v>
      </c>
      <c r="F40" s="475">
        <v>3000</v>
      </c>
      <c r="G40" s="476">
        <v>6</v>
      </c>
      <c r="H40" s="481"/>
      <c r="I40" s="118" t="s">
        <v>686</v>
      </c>
      <c r="J40" s="912"/>
      <c r="K40" s="469" t="str">
        <f t="shared" si="0"/>
        <v>ODT</v>
      </c>
      <c r="L40" s="914"/>
      <c r="M40" s="118" t="s">
        <v>425</v>
      </c>
      <c r="N40" s="89"/>
      <c r="O40" s="118" t="s">
        <v>688</v>
      </c>
      <c r="P40" s="75" t="str">
        <f t="shared" si="1"/>
        <v>ODT</v>
      </c>
    </row>
    <row r="41" spans="1:16" ht="32.25" customHeight="1">
      <c r="A41" s="473">
        <v>28</v>
      </c>
      <c r="B41" s="474" t="s">
        <v>716</v>
      </c>
      <c r="C41" s="489" t="s">
        <v>354</v>
      </c>
      <c r="D41" s="75" t="s">
        <v>685</v>
      </c>
      <c r="E41" s="75" t="s">
        <v>43</v>
      </c>
      <c r="F41" s="475">
        <v>87.2</v>
      </c>
      <c r="G41" s="476"/>
      <c r="H41" s="481"/>
      <c r="I41" s="118" t="s">
        <v>686</v>
      </c>
      <c r="J41" s="912"/>
      <c r="K41" s="469" t="str">
        <f t="shared" si="0"/>
        <v>ODT</v>
      </c>
      <c r="L41" s="908"/>
      <c r="M41" s="118" t="s">
        <v>425</v>
      </c>
      <c r="N41" s="89"/>
      <c r="O41" s="118" t="s">
        <v>688</v>
      </c>
      <c r="P41" s="75" t="str">
        <f t="shared" si="1"/>
        <v>ODT</v>
      </c>
    </row>
    <row r="42" spans="1:16" ht="39.75" customHeight="1">
      <c r="A42" s="473">
        <v>29</v>
      </c>
      <c r="B42" s="478" t="s">
        <v>69</v>
      </c>
      <c r="C42" s="489" t="s">
        <v>354</v>
      </c>
      <c r="D42" s="75" t="s">
        <v>685</v>
      </c>
      <c r="E42" s="75" t="s">
        <v>75</v>
      </c>
      <c r="F42" s="475">
        <v>46595</v>
      </c>
      <c r="G42" s="476"/>
      <c r="H42" s="481"/>
      <c r="I42" s="118" t="s">
        <v>686</v>
      </c>
      <c r="J42" s="912"/>
      <c r="K42" s="469" t="str">
        <f t="shared" si="0"/>
        <v>LUC</v>
      </c>
      <c r="L42" s="907" t="s">
        <v>691</v>
      </c>
      <c r="M42" s="118" t="s">
        <v>425</v>
      </c>
      <c r="N42" s="89"/>
      <c r="O42" s="118" t="s">
        <v>688</v>
      </c>
      <c r="P42" s="75" t="str">
        <f t="shared" si="1"/>
        <v>LUC</v>
      </c>
    </row>
    <row r="43" spans="1:16" ht="32.25" customHeight="1">
      <c r="A43" s="920">
        <v>30</v>
      </c>
      <c r="B43" s="478" t="s">
        <v>69</v>
      </c>
      <c r="C43" s="490" t="s">
        <v>717</v>
      </c>
      <c r="D43" s="75" t="s">
        <v>685</v>
      </c>
      <c r="E43" s="75" t="s">
        <v>75</v>
      </c>
      <c r="F43" s="475">
        <v>3113</v>
      </c>
      <c r="G43" s="481">
        <v>53</v>
      </c>
      <c r="H43" s="481">
        <v>2</v>
      </c>
      <c r="I43" s="118" t="s">
        <v>686</v>
      </c>
      <c r="J43" s="912"/>
      <c r="K43" s="469" t="str">
        <f t="shared" si="0"/>
        <v>LUC</v>
      </c>
      <c r="L43" s="914"/>
      <c r="M43" s="118" t="s">
        <v>425</v>
      </c>
      <c r="N43" s="89"/>
      <c r="O43" s="118" t="s">
        <v>688</v>
      </c>
      <c r="P43" s="75" t="str">
        <f t="shared" si="1"/>
        <v>LUC</v>
      </c>
    </row>
    <row r="44" spans="1:16" ht="32.25" customHeight="1">
      <c r="A44" s="921"/>
      <c r="B44" s="478" t="s">
        <v>69</v>
      </c>
      <c r="C44" s="490" t="s">
        <v>717</v>
      </c>
      <c r="D44" s="75" t="s">
        <v>685</v>
      </c>
      <c r="E44" s="75" t="s">
        <v>75</v>
      </c>
      <c r="F44" s="475">
        <v>6369</v>
      </c>
      <c r="G44" s="481">
        <v>53</v>
      </c>
      <c r="H44" s="481">
        <v>505</v>
      </c>
      <c r="I44" s="118" t="s">
        <v>686</v>
      </c>
      <c r="J44" s="912"/>
      <c r="K44" s="469" t="str">
        <f t="shared" si="0"/>
        <v>LUC</v>
      </c>
      <c r="L44" s="914"/>
      <c r="M44" s="118" t="s">
        <v>425</v>
      </c>
      <c r="N44" s="89"/>
      <c r="O44" s="118" t="s">
        <v>688</v>
      </c>
      <c r="P44" s="75" t="str">
        <f t="shared" si="1"/>
        <v>LUC</v>
      </c>
    </row>
    <row r="45" spans="1:16" ht="39" customHeight="1">
      <c r="A45" s="473">
        <v>31</v>
      </c>
      <c r="B45" s="478" t="s">
        <v>69</v>
      </c>
      <c r="C45" s="490" t="s">
        <v>717</v>
      </c>
      <c r="D45" s="75" t="s">
        <v>685</v>
      </c>
      <c r="E45" s="75" t="s">
        <v>75</v>
      </c>
      <c r="F45" s="576">
        <v>9486</v>
      </c>
      <c r="G45" s="577">
        <v>52</v>
      </c>
      <c r="H45" s="577">
        <v>253</v>
      </c>
      <c r="I45" s="118" t="s">
        <v>686</v>
      </c>
      <c r="J45" s="912"/>
      <c r="K45" s="469" t="str">
        <f t="shared" si="0"/>
        <v>LUC</v>
      </c>
      <c r="L45" s="908"/>
      <c r="M45" s="118" t="s">
        <v>425</v>
      </c>
      <c r="N45" s="89"/>
      <c r="O45" s="118" t="s">
        <v>688</v>
      </c>
      <c r="P45" s="75" t="str">
        <f t="shared" si="1"/>
        <v>LUC</v>
      </c>
    </row>
    <row r="46" spans="1:16" ht="38.25" customHeight="1">
      <c r="A46" s="473">
        <v>32</v>
      </c>
      <c r="B46" s="479" t="s">
        <v>718</v>
      </c>
      <c r="C46" s="490" t="s">
        <v>719</v>
      </c>
      <c r="D46" s="75" t="s">
        <v>685</v>
      </c>
      <c r="E46" s="75" t="s">
        <v>42</v>
      </c>
      <c r="F46" s="480">
        <v>320</v>
      </c>
      <c r="G46" s="481">
        <v>12</v>
      </c>
      <c r="H46" s="481"/>
      <c r="I46" s="118" t="s">
        <v>686</v>
      </c>
      <c r="J46" s="912"/>
      <c r="K46" s="469" t="str">
        <f t="shared" si="0"/>
        <v>ONT</v>
      </c>
      <c r="L46" s="907" t="s">
        <v>687</v>
      </c>
      <c r="M46" s="118" t="s">
        <v>425</v>
      </c>
      <c r="N46" s="89"/>
      <c r="O46" s="118" t="s">
        <v>688</v>
      </c>
      <c r="P46" s="75" t="str">
        <f t="shared" si="1"/>
        <v>ONT</v>
      </c>
    </row>
    <row r="47" spans="1:16" ht="38.25" customHeight="1">
      <c r="A47" s="473">
        <v>33</v>
      </c>
      <c r="B47" s="479" t="s">
        <v>720</v>
      </c>
      <c r="C47" s="490" t="s">
        <v>719</v>
      </c>
      <c r="D47" s="75" t="s">
        <v>685</v>
      </c>
      <c r="E47" s="75" t="s">
        <v>42</v>
      </c>
      <c r="F47" s="480">
        <v>160</v>
      </c>
      <c r="G47" s="481"/>
      <c r="H47" s="481"/>
      <c r="I47" s="118" t="s">
        <v>686</v>
      </c>
      <c r="J47" s="912"/>
      <c r="K47" s="469" t="str">
        <f t="shared" si="0"/>
        <v>ONT</v>
      </c>
      <c r="L47" s="908"/>
      <c r="M47" s="118" t="s">
        <v>425</v>
      </c>
      <c r="N47" s="89"/>
      <c r="O47" s="118" t="s">
        <v>688</v>
      </c>
      <c r="P47" s="75" t="str">
        <f t="shared" si="1"/>
        <v>ONT</v>
      </c>
    </row>
    <row r="48" spans="1:16" ht="39.75" customHeight="1">
      <c r="A48" s="473">
        <v>34</v>
      </c>
      <c r="B48" s="479" t="s">
        <v>721</v>
      </c>
      <c r="C48" s="75" t="s">
        <v>722</v>
      </c>
      <c r="D48" s="75" t="s">
        <v>685</v>
      </c>
      <c r="E48" s="75" t="s">
        <v>75</v>
      </c>
      <c r="F48" s="67">
        <v>10000</v>
      </c>
      <c r="G48" s="573"/>
      <c r="H48" s="573"/>
      <c r="I48" s="118" t="s">
        <v>686</v>
      </c>
      <c r="J48" s="912"/>
      <c r="K48" s="469" t="str">
        <f t="shared" si="0"/>
        <v>LUC</v>
      </c>
      <c r="L48" s="907" t="s">
        <v>691</v>
      </c>
      <c r="M48" s="118" t="s">
        <v>425</v>
      </c>
      <c r="N48" s="89"/>
      <c r="O48" s="118" t="s">
        <v>688</v>
      </c>
      <c r="P48" s="75" t="str">
        <f t="shared" si="1"/>
        <v>LUC</v>
      </c>
    </row>
    <row r="49" spans="1:16" ht="32.25" customHeight="1">
      <c r="A49" s="473">
        <v>35</v>
      </c>
      <c r="B49" s="479" t="s">
        <v>723</v>
      </c>
      <c r="C49" s="75" t="s">
        <v>722</v>
      </c>
      <c r="D49" s="75" t="s">
        <v>685</v>
      </c>
      <c r="E49" s="75" t="s">
        <v>724</v>
      </c>
      <c r="F49" s="67">
        <v>856.4</v>
      </c>
      <c r="G49" s="573">
        <v>5</v>
      </c>
      <c r="H49" s="573">
        <v>118</v>
      </c>
      <c r="I49" s="118" t="s">
        <v>686</v>
      </c>
      <c r="J49" s="912"/>
      <c r="K49" s="469" t="str">
        <f t="shared" si="0"/>
        <v>TSN</v>
      </c>
      <c r="L49" s="908"/>
      <c r="M49" s="118" t="s">
        <v>425</v>
      </c>
      <c r="N49" s="89"/>
      <c r="O49" s="118" t="s">
        <v>688</v>
      </c>
      <c r="P49" s="75" t="str">
        <f t="shared" si="1"/>
        <v>TSN</v>
      </c>
    </row>
    <row r="50" spans="1:16" ht="38.25" customHeight="1">
      <c r="A50" s="473">
        <v>36</v>
      </c>
      <c r="B50" s="479" t="s">
        <v>725</v>
      </c>
      <c r="C50" s="75" t="s">
        <v>722</v>
      </c>
      <c r="D50" s="75" t="s">
        <v>685</v>
      </c>
      <c r="E50" s="75" t="s">
        <v>42</v>
      </c>
      <c r="F50" s="67">
        <v>270</v>
      </c>
      <c r="G50" s="573">
        <v>1</v>
      </c>
      <c r="H50" s="573">
        <v>33</v>
      </c>
      <c r="I50" s="118" t="s">
        <v>686</v>
      </c>
      <c r="J50" s="912"/>
      <c r="K50" s="469" t="str">
        <f t="shared" si="0"/>
        <v>ONT</v>
      </c>
      <c r="L50" s="118" t="s">
        <v>687</v>
      </c>
      <c r="M50" s="118" t="s">
        <v>425</v>
      </c>
      <c r="N50" s="89"/>
      <c r="O50" s="118" t="s">
        <v>688</v>
      </c>
      <c r="P50" s="75" t="str">
        <f t="shared" si="1"/>
        <v>ONT</v>
      </c>
    </row>
    <row r="51" spans="1:16" ht="32.25" customHeight="1">
      <c r="A51" s="473">
        <v>37</v>
      </c>
      <c r="B51" s="571" t="s">
        <v>727</v>
      </c>
      <c r="C51" s="569" t="s">
        <v>728</v>
      </c>
      <c r="D51" s="75" t="s">
        <v>685</v>
      </c>
      <c r="E51" s="75" t="s">
        <v>75</v>
      </c>
      <c r="F51" s="578">
        <v>14610</v>
      </c>
      <c r="G51" s="579">
        <v>3</v>
      </c>
      <c r="H51" s="580" t="s">
        <v>729</v>
      </c>
      <c r="I51" s="118" t="s">
        <v>686</v>
      </c>
      <c r="J51" s="912"/>
      <c r="K51" s="469" t="str">
        <f t="shared" si="0"/>
        <v>LUC</v>
      </c>
      <c r="L51" s="118" t="s">
        <v>691</v>
      </c>
      <c r="M51" s="118" t="s">
        <v>425</v>
      </c>
      <c r="N51" s="89"/>
      <c r="O51" s="118" t="s">
        <v>688</v>
      </c>
      <c r="P51" s="75" t="str">
        <f t="shared" si="1"/>
        <v>LUC</v>
      </c>
    </row>
    <row r="52" spans="1:16" ht="32.25" customHeight="1">
      <c r="A52" s="473">
        <v>38</v>
      </c>
      <c r="B52" s="482" t="s">
        <v>721</v>
      </c>
      <c r="C52" s="489" t="s">
        <v>730</v>
      </c>
      <c r="D52" s="75" t="s">
        <v>685</v>
      </c>
      <c r="E52" s="75" t="s">
        <v>75</v>
      </c>
      <c r="F52" s="483">
        <v>5412.3</v>
      </c>
      <c r="G52" s="484">
        <v>2</v>
      </c>
      <c r="H52" s="484">
        <v>1106</v>
      </c>
      <c r="I52" s="118" t="s">
        <v>686</v>
      </c>
      <c r="J52" s="913"/>
      <c r="K52" s="469" t="str">
        <f t="shared" si="0"/>
        <v>LUC</v>
      </c>
      <c r="L52" s="118" t="s">
        <v>691</v>
      </c>
      <c r="M52" s="118" t="s">
        <v>425</v>
      </c>
      <c r="N52" s="89"/>
      <c r="O52" s="118" t="s">
        <v>688</v>
      </c>
      <c r="P52" s="75" t="str">
        <f t="shared" si="1"/>
        <v>LUC</v>
      </c>
    </row>
    <row r="53" spans="1:16" ht="32.25" customHeight="1">
      <c r="A53" s="473">
        <v>39</v>
      </c>
      <c r="B53" s="482" t="s">
        <v>721</v>
      </c>
      <c r="C53" s="489" t="s">
        <v>730</v>
      </c>
      <c r="D53" s="75" t="s">
        <v>685</v>
      </c>
      <c r="E53" s="75" t="s">
        <v>75</v>
      </c>
      <c r="F53" s="485">
        <v>5002</v>
      </c>
      <c r="G53" s="476">
        <v>55</v>
      </c>
      <c r="H53" s="476" t="s">
        <v>731</v>
      </c>
      <c r="I53" s="118" t="s">
        <v>686</v>
      </c>
      <c r="J53" s="911" t="s">
        <v>768</v>
      </c>
      <c r="K53" s="469" t="str">
        <f t="shared" si="0"/>
        <v>LUC</v>
      </c>
      <c r="L53" s="118" t="s">
        <v>691</v>
      </c>
      <c r="M53" s="118" t="s">
        <v>425</v>
      </c>
      <c r="N53" s="89"/>
      <c r="O53" s="118" t="s">
        <v>688</v>
      </c>
      <c r="P53" s="75" t="str">
        <f t="shared" si="1"/>
        <v>LUC</v>
      </c>
    </row>
    <row r="54" spans="1:16" ht="32.25" customHeight="1">
      <c r="A54" s="473">
        <v>40</v>
      </c>
      <c r="B54" s="482" t="s">
        <v>721</v>
      </c>
      <c r="C54" s="489" t="s">
        <v>732</v>
      </c>
      <c r="D54" s="75" t="s">
        <v>685</v>
      </c>
      <c r="E54" s="75" t="s">
        <v>75</v>
      </c>
      <c r="F54" s="475">
        <v>12814</v>
      </c>
      <c r="G54" s="476">
        <v>6</v>
      </c>
      <c r="H54" s="476">
        <v>195</v>
      </c>
      <c r="I54" s="118" t="s">
        <v>686</v>
      </c>
      <c r="J54" s="912"/>
      <c r="K54" s="469" t="str">
        <f t="shared" si="0"/>
        <v>LUC</v>
      </c>
      <c r="L54" s="118" t="s">
        <v>691</v>
      </c>
      <c r="M54" s="118" t="s">
        <v>425</v>
      </c>
      <c r="N54" s="89"/>
      <c r="O54" s="118" t="s">
        <v>688</v>
      </c>
      <c r="P54" s="75" t="str">
        <f t="shared" si="1"/>
        <v>LUC</v>
      </c>
    </row>
    <row r="55" spans="1:16" ht="32.25" customHeight="1">
      <c r="A55" s="473">
        <v>41</v>
      </c>
      <c r="B55" s="66" t="s">
        <v>733</v>
      </c>
      <c r="C55" s="75" t="s">
        <v>734</v>
      </c>
      <c r="D55" s="75" t="s">
        <v>685</v>
      </c>
      <c r="E55" s="75" t="s">
        <v>75</v>
      </c>
      <c r="F55" s="67">
        <v>671.3</v>
      </c>
      <c r="G55" s="573">
        <v>1</v>
      </c>
      <c r="H55" s="573"/>
      <c r="I55" s="118" t="s">
        <v>686</v>
      </c>
      <c r="J55" s="912"/>
      <c r="K55" s="469" t="str">
        <f t="shared" si="0"/>
        <v>LUC</v>
      </c>
      <c r="L55" s="118" t="s">
        <v>691</v>
      </c>
      <c r="M55" s="118" t="s">
        <v>425</v>
      </c>
      <c r="N55" s="89"/>
      <c r="O55" s="118" t="s">
        <v>688</v>
      </c>
      <c r="P55" s="75" t="str">
        <f t="shared" si="1"/>
        <v>LUC</v>
      </c>
    </row>
    <row r="56" spans="1:16" ht="32.25" customHeight="1">
      <c r="A56" s="473">
        <v>42</v>
      </c>
      <c r="B56" s="66" t="s">
        <v>733</v>
      </c>
      <c r="C56" s="75" t="s">
        <v>734</v>
      </c>
      <c r="D56" s="75" t="s">
        <v>685</v>
      </c>
      <c r="E56" s="75" t="s">
        <v>75</v>
      </c>
      <c r="F56" s="67">
        <v>20</v>
      </c>
      <c r="G56" s="573">
        <v>1</v>
      </c>
      <c r="H56" s="573"/>
      <c r="I56" s="118" t="s">
        <v>686</v>
      </c>
      <c r="J56" s="912"/>
      <c r="K56" s="469" t="str">
        <f t="shared" si="0"/>
        <v>LUC</v>
      </c>
      <c r="L56" s="118" t="s">
        <v>691</v>
      </c>
      <c r="M56" s="118" t="s">
        <v>425</v>
      </c>
      <c r="N56" s="89"/>
      <c r="O56" s="118" t="s">
        <v>688</v>
      </c>
      <c r="P56" s="75" t="str">
        <f t="shared" si="1"/>
        <v>LUC</v>
      </c>
    </row>
    <row r="57" spans="1:16" ht="32.25" customHeight="1">
      <c r="A57" s="473">
        <v>43</v>
      </c>
      <c r="B57" s="66" t="s">
        <v>733</v>
      </c>
      <c r="C57" s="75" t="s">
        <v>734</v>
      </c>
      <c r="D57" s="75" t="s">
        <v>685</v>
      </c>
      <c r="E57" s="75" t="s">
        <v>75</v>
      </c>
      <c r="F57" s="67">
        <v>132.4</v>
      </c>
      <c r="G57" s="573">
        <v>1</v>
      </c>
      <c r="H57" s="573"/>
      <c r="I57" s="118" t="s">
        <v>686</v>
      </c>
      <c r="J57" s="912"/>
      <c r="K57" s="469" t="str">
        <f t="shared" si="0"/>
        <v>LUC</v>
      </c>
      <c r="L57" s="118" t="s">
        <v>691</v>
      </c>
      <c r="M57" s="118" t="s">
        <v>425</v>
      </c>
      <c r="N57" s="89"/>
      <c r="O57" s="118" t="s">
        <v>688</v>
      </c>
      <c r="P57" s="75" t="str">
        <f t="shared" si="1"/>
        <v>LUC</v>
      </c>
    </row>
    <row r="58" spans="1:16" ht="32.25" customHeight="1">
      <c r="A58" s="473">
        <v>44</v>
      </c>
      <c r="B58" s="66" t="s">
        <v>733</v>
      </c>
      <c r="C58" s="75" t="s">
        <v>734</v>
      </c>
      <c r="D58" s="75" t="s">
        <v>685</v>
      </c>
      <c r="E58" s="75" t="s">
        <v>75</v>
      </c>
      <c r="F58" s="67">
        <v>789.5</v>
      </c>
      <c r="G58" s="573">
        <v>1</v>
      </c>
      <c r="H58" s="573"/>
      <c r="I58" s="118" t="s">
        <v>686</v>
      </c>
      <c r="J58" s="912"/>
      <c r="K58" s="469" t="str">
        <f t="shared" si="0"/>
        <v>LUC</v>
      </c>
      <c r="L58" s="118" t="s">
        <v>691</v>
      </c>
      <c r="M58" s="118" t="s">
        <v>425</v>
      </c>
      <c r="N58" s="89"/>
      <c r="O58" s="118" t="s">
        <v>688</v>
      </c>
      <c r="P58" s="75" t="str">
        <f t="shared" si="1"/>
        <v>LUC</v>
      </c>
    </row>
    <row r="59" spans="1:16" ht="32.25" customHeight="1">
      <c r="A59" s="473">
        <v>45</v>
      </c>
      <c r="B59" s="66" t="s">
        <v>733</v>
      </c>
      <c r="C59" s="75" t="s">
        <v>734</v>
      </c>
      <c r="D59" s="75" t="s">
        <v>685</v>
      </c>
      <c r="E59" s="75" t="s">
        <v>75</v>
      </c>
      <c r="F59" s="67">
        <v>457.4</v>
      </c>
      <c r="G59" s="573">
        <v>1</v>
      </c>
      <c r="H59" s="573"/>
      <c r="I59" s="118" t="s">
        <v>686</v>
      </c>
      <c r="J59" s="912"/>
      <c r="K59" s="469" t="str">
        <f t="shared" si="0"/>
        <v>LUC</v>
      </c>
      <c r="L59" s="118" t="s">
        <v>691</v>
      </c>
      <c r="M59" s="118" t="s">
        <v>425</v>
      </c>
      <c r="N59" s="89"/>
      <c r="O59" s="118" t="s">
        <v>688</v>
      </c>
      <c r="P59" s="75" t="str">
        <f t="shared" si="1"/>
        <v>LUC</v>
      </c>
    </row>
    <row r="60" spans="1:16" ht="32.25" customHeight="1">
      <c r="A60" s="473">
        <v>46</v>
      </c>
      <c r="B60" s="66" t="s">
        <v>733</v>
      </c>
      <c r="C60" s="75" t="s">
        <v>734</v>
      </c>
      <c r="D60" s="75" t="s">
        <v>685</v>
      </c>
      <c r="E60" s="75" t="s">
        <v>75</v>
      </c>
      <c r="F60" s="67">
        <v>82.9</v>
      </c>
      <c r="G60" s="573">
        <v>1</v>
      </c>
      <c r="H60" s="573"/>
      <c r="I60" s="118" t="s">
        <v>686</v>
      </c>
      <c r="J60" s="912"/>
      <c r="K60" s="469" t="str">
        <f t="shared" si="0"/>
        <v>LUC</v>
      </c>
      <c r="L60" s="118" t="s">
        <v>691</v>
      </c>
      <c r="M60" s="118" t="s">
        <v>425</v>
      </c>
      <c r="N60" s="89"/>
      <c r="O60" s="118" t="s">
        <v>688</v>
      </c>
      <c r="P60" s="75" t="str">
        <f t="shared" si="1"/>
        <v>LUC</v>
      </c>
    </row>
    <row r="61" spans="1:16" ht="32.25" customHeight="1">
      <c r="A61" s="473">
        <v>47</v>
      </c>
      <c r="B61" s="66" t="s">
        <v>733</v>
      </c>
      <c r="C61" s="75" t="s">
        <v>734</v>
      </c>
      <c r="D61" s="75" t="s">
        <v>685</v>
      </c>
      <c r="E61" s="75" t="s">
        <v>75</v>
      </c>
      <c r="F61" s="67">
        <v>44.4</v>
      </c>
      <c r="G61" s="573">
        <v>1</v>
      </c>
      <c r="H61" s="573"/>
      <c r="I61" s="118" t="s">
        <v>686</v>
      </c>
      <c r="J61" s="913"/>
      <c r="K61" s="469" t="str">
        <f t="shared" si="0"/>
        <v>LUC</v>
      </c>
      <c r="L61" s="118" t="s">
        <v>691</v>
      </c>
      <c r="M61" s="118" t="s">
        <v>425</v>
      </c>
      <c r="N61" s="89"/>
      <c r="O61" s="118" t="s">
        <v>688</v>
      </c>
      <c r="P61" s="75" t="str">
        <f t="shared" si="1"/>
        <v>LUC</v>
      </c>
    </row>
    <row r="62" spans="1:16" ht="32.25" customHeight="1">
      <c r="A62" s="918" t="s">
        <v>181</v>
      </c>
      <c r="B62" s="919"/>
      <c r="C62" s="295" t="s">
        <v>769</v>
      </c>
      <c r="D62" s="37"/>
      <c r="E62" s="334"/>
      <c r="F62" s="334">
        <f>SUM(F14:F61)+SUM(F9:F12)</f>
        <v>2208912.399999999</v>
      </c>
      <c r="G62" s="334"/>
      <c r="H62" s="334"/>
      <c r="I62" s="37"/>
      <c r="J62" s="330"/>
      <c r="K62" s="334"/>
      <c r="L62" s="714"/>
      <c r="M62" s="330"/>
      <c r="N62" s="330"/>
      <c r="O62" s="330"/>
      <c r="P62" s="330"/>
    </row>
    <row r="63" ht="34.5" customHeight="1"/>
    <row r="64" spans="1:256" ht="20.25">
      <c r="A64" s="444"/>
      <c r="B64" s="894" t="s">
        <v>504</v>
      </c>
      <c r="C64" s="894"/>
      <c r="D64" s="894"/>
      <c r="E64" s="894"/>
      <c r="F64" s="445"/>
      <c r="G64" s="445"/>
      <c r="H64" s="445"/>
      <c r="I64" s="444"/>
      <c r="J64" s="894" t="s">
        <v>505</v>
      </c>
      <c r="K64" s="894"/>
      <c r="L64" s="894"/>
      <c r="M64" s="894"/>
      <c r="N64" s="894"/>
      <c r="O64" s="894"/>
      <c r="P64" s="894"/>
      <c r="Q64" s="894"/>
      <c r="R64" s="448"/>
      <c r="S64" s="448"/>
      <c r="T64" s="448"/>
      <c r="U64" s="448"/>
      <c r="V64" s="448"/>
      <c r="W64" s="448"/>
      <c r="X64" s="448"/>
      <c r="Y64" s="448"/>
      <c r="Z64" s="448"/>
      <c r="AA64" s="448"/>
      <c r="AB64" s="448"/>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6"/>
      <c r="BJ64" s="446"/>
      <c r="BK64" s="446"/>
      <c r="BL64" s="446"/>
      <c r="BM64" s="446"/>
      <c r="BN64" s="446"/>
      <c r="BO64" s="446"/>
      <c r="BP64" s="446"/>
      <c r="BQ64" s="446"/>
      <c r="BR64" s="446"/>
      <c r="BS64" s="446"/>
      <c r="BT64" s="446"/>
      <c r="BU64" s="446"/>
      <c r="BV64" s="446"/>
      <c r="BW64" s="446"/>
      <c r="BX64" s="446"/>
      <c r="BY64" s="446"/>
      <c r="BZ64" s="446"/>
      <c r="CA64" s="446"/>
      <c r="CB64" s="446"/>
      <c r="CC64" s="446"/>
      <c r="CD64" s="446"/>
      <c r="CE64" s="446"/>
      <c r="CF64" s="446"/>
      <c r="CG64" s="446"/>
      <c r="CH64" s="446"/>
      <c r="CI64" s="446"/>
      <c r="CJ64" s="446"/>
      <c r="CK64" s="446"/>
      <c r="CL64" s="446"/>
      <c r="CM64" s="446"/>
      <c r="CN64" s="446"/>
      <c r="CO64" s="446"/>
      <c r="CP64" s="446"/>
      <c r="CQ64" s="446"/>
      <c r="CR64" s="446"/>
      <c r="CS64" s="446"/>
      <c r="CT64" s="446"/>
      <c r="CU64" s="446"/>
      <c r="CV64" s="446"/>
      <c r="CW64" s="446"/>
      <c r="CX64" s="446"/>
      <c r="CY64" s="446"/>
      <c r="CZ64" s="446"/>
      <c r="DA64" s="446"/>
      <c r="DB64" s="446"/>
      <c r="DC64" s="446"/>
      <c r="DD64" s="446"/>
      <c r="DE64" s="446"/>
      <c r="DF64" s="444"/>
      <c r="DG64" s="444"/>
      <c r="DH64" s="444"/>
      <c r="DI64" s="444"/>
      <c r="DJ64" s="444"/>
      <c r="DK64" s="444"/>
      <c r="DL64" s="444"/>
      <c r="DM64" s="444"/>
      <c r="DN64" s="444"/>
      <c r="DO64" s="444"/>
      <c r="DP64" s="444"/>
      <c r="DQ64" s="444"/>
      <c r="DR64" s="444"/>
      <c r="DS64" s="444"/>
      <c r="DT64" s="444"/>
      <c r="DU64" s="444"/>
      <c r="DV64" s="444"/>
      <c r="DW64" s="444"/>
      <c r="DX64" s="444"/>
      <c r="DY64" s="444"/>
      <c r="DZ64" s="444"/>
      <c r="EA64" s="444"/>
      <c r="EB64" s="444"/>
      <c r="EC64" s="444"/>
      <c r="ED64" s="444"/>
      <c r="EE64" s="444"/>
      <c r="EF64" s="444"/>
      <c r="EG64" s="444"/>
      <c r="EH64" s="444"/>
      <c r="EI64" s="444"/>
      <c r="EJ64" s="444"/>
      <c r="EK64" s="444"/>
      <c r="EL64" s="444"/>
      <c r="EM64" s="444"/>
      <c r="EN64" s="444"/>
      <c r="EO64" s="444"/>
      <c r="EP64" s="444"/>
      <c r="EQ64" s="444"/>
      <c r="ER64" s="444"/>
      <c r="ES64" s="444"/>
      <c r="ET64" s="444"/>
      <c r="EU64" s="444"/>
      <c r="EV64" s="444"/>
      <c r="EW64" s="444"/>
      <c r="EX64" s="444"/>
      <c r="EY64" s="444"/>
      <c r="EZ64" s="444"/>
      <c r="FA64" s="444"/>
      <c r="FB64" s="444"/>
      <c r="FC64" s="444"/>
      <c r="FD64" s="444"/>
      <c r="FE64" s="444"/>
      <c r="FF64" s="444"/>
      <c r="FG64" s="444"/>
      <c r="FH64" s="444"/>
      <c r="FI64" s="444"/>
      <c r="FJ64" s="444"/>
      <c r="FK64" s="444"/>
      <c r="FL64" s="444"/>
      <c r="FM64" s="444"/>
      <c r="FN64" s="444"/>
      <c r="FO64" s="444"/>
      <c r="FP64" s="444"/>
      <c r="FQ64" s="444"/>
      <c r="FR64" s="444"/>
      <c r="FS64" s="444"/>
      <c r="FT64" s="444"/>
      <c r="FU64" s="444"/>
      <c r="FV64" s="444"/>
      <c r="FW64" s="444"/>
      <c r="FX64" s="444"/>
      <c r="FY64" s="444"/>
      <c r="FZ64" s="444"/>
      <c r="GA64" s="444"/>
      <c r="GB64" s="444"/>
      <c r="GC64" s="444"/>
      <c r="GD64" s="444"/>
      <c r="GE64" s="444"/>
      <c r="GF64" s="444"/>
      <c r="GG64" s="444"/>
      <c r="GH64" s="444"/>
      <c r="GI64" s="444"/>
      <c r="GJ64" s="444"/>
      <c r="GK64" s="444"/>
      <c r="GL64" s="444"/>
      <c r="GM64" s="444"/>
      <c r="GN64" s="444"/>
      <c r="GO64" s="444"/>
      <c r="GP64" s="444"/>
      <c r="GQ64" s="444"/>
      <c r="GR64" s="444"/>
      <c r="GS64" s="444"/>
      <c r="GT64" s="444"/>
      <c r="GU64" s="444"/>
      <c r="GV64" s="444"/>
      <c r="GW64" s="444"/>
      <c r="GX64" s="444"/>
      <c r="GY64" s="444"/>
      <c r="GZ64" s="444"/>
      <c r="HA64" s="444"/>
      <c r="HB64" s="444"/>
      <c r="HC64" s="444"/>
      <c r="HD64" s="444"/>
      <c r="HE64" s="444"/>
      <c r="HF64" s="444"/>
      <c r="HG64" s="444"/>
      <c r="HH64" s="444"/>
      <c r="HI64" s="444"/>
      <c r="HJ64" s="444"/>
      <c r="HK64" s="444"/>
      <c r="HL64" s="444"/>
      <c r="HM64" s="444"/>
      <c r="HN64" s="444"/>
      <c r="HO64" s="444"/>
      <c r="HP64" s="444"/>
      <c r="HQ64" s="444"/>
      <c r="HR64" s="444"/>
      <c r="HS64" s="444"/>
      <c r="HT64" s="444"/>
      <c r="HU64" s="444"/>
      <c r="HV64" s="444"/>
      <c r="HW64" s="444"/>
      <c r="HX64" s="444"/>
      <c r="HY64" s="444"/>
      <c r="HZ64" s="444"/>
      <c r="IA64" s="444"/>
      <c r="IB64" s="444"/>
      <c r="IC64" s="444"/>
      <c r="ID64" s="444"/>
      <c r="IE64" s="444"/>
      <c r="IF64" s="444"/>
      <c r="IG64" s="444"/>
      <c r="IH64" s="444"/>
      <c r="II64" s="444"/>
      <c r="IJ64" s="444"/>
      <c r="IK64" s="444"/>
      <c r="IL64" s="444"/>
      <c r="IM64" s="444"/>
      <c r="IN64" s="444"/>
      <c r="IO64" s="444"/>
      <c r="IP64" s="444"/>
      <c r="IQ64" s="444"/>
      <c r="IR64" s="444"/>
      <c r="IS64" s="444"/>
      <c r="IT64" s="444"/>
      <c r="IU64" s="444"/>
      <c r="IV64" s="444"/>
    </row>
    <row r="65" spans="1:256" s="444" customFormat="1" ht="27.75" customHeight="1">
      <c r="A65" s="414"/>
      <c r="B65" s="413"/>
      <c r="C65" s="414"/>
      <c r="D65" s="414"/>
      <c r="E65" s="415"/>
      <c r="F65" s="416"/>
      <c r="G65" s="416"/>
      <c r="H65" s="416"/>
      <c r="I65" s="414"/>
      <c r="J65" s="893" t="s">
        <v>506</v>
      </c>
      <c r="K65" s="893"/>
      <c r="L65" s="893"/>
      <c r="M65" s="893"/>
      <c r="N65" s="893"/>
      <c r="O65" s="893"/>
      <c r="P65" s="893"/>
      <c r="Q65" s="893"/>
      <c r="R65" s="449"/>
      <c r="S65" s="449"/>
      <c r="T65" s="449"/>
      <c r="U65" s="449"/>
      <c r="V65" s="449"/>
      <c r="W65" s="449"/>
      <c r="X65" s="449"/>
      <c r="Y65" s="449"/>
      <c r="Z65" s="449"/>
      <c r="AA65" s="449"/>
      <c r="AB65" s="449"/>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418"/>
      <c r="CF65" s="418"/>
      <c r="CG65" s="418"/>
      <c r="CH65" s="418"/>
      <c r="CI65" s="418"/>
      <c r="CJ65" s="418"/>
      <c r="CK65" s="418"/>
      <c r="CL65" s="418"/>
      <c r="CM65" s="418"/>
      <c r="CN65" s="418"/>
      <c r="CO65" s="418"/>
      <c r="CP65" s="418"/>
      <c r="CQ65" s="418"/>
      <c r="CR65" s="418"/>
      <c r="CS65" s="418"/>
      <c r="CT65" s="418"/>
      <c r="CU65" s="418"/>
      <c r="CV65" s="418"/>
      <c r="CW65" s="418"/>
      <c r="CX65" s="418"/>
      <c r="CY65" s="418"/>
      <c r="CZ65" s="418"/>
      <c r="DA65" s="418"/>
      <c r="DB65" s="418"/>
      <c r="DC65" s="418"/>
      <c r="DD65" s="418"/>
      <c r="DE65" s="418"/>
      <c r="DF65" s="414"/>
      <c r="DG65" s="414"/>
      <c r="DH65" s="414"/>
      <c r="DI65" s="414"/>
      <c r="DJ65" s="414"/>
      <c r="DK65" s="414"/>
      <c r="DL65" s="414"/>
      <c r="DM65" s="414"/>
      <c r="DN65" s="414"/>
      <c r="DO65" s="414"/>
      <c r="DP65" s="414"/>
      <c r="DQ65" s="414"/>
      <c r="DR65" s="414"/>
      <c r="DS65" s="414"/>
      <c r="DT65" s="414"/>
      <c r="DU65" s="414"/>
      <c r="DV65" s="414"/>
      <c r="DW65" s="414"/>
      <c r="DX65" s="414"/>
      <c r="DY65" s="414"/>
      <c r="DZ65" s="414"/>
      <c r="EA65" s="414"/>
      <c r="EB65" s="414"/>
      <c r="EC65" s="414"/>
      <c r="ED65" s="414"/>
      <c r="EE65" s="414"/>
      <c r="EF65" s="414"/>
      <c r="EG65" s="414"/>
      <c r="EH65" s="414"/>
      <c r="EI65" s="414"/>
      <c r="EJ65" s="414"/>
      <c r="EK65" s="414"/>
      <c r="EL65" s="414"/>
      <c r="EM65" s="414"/>
      <c r="EN65" s="414"/>
      <c r="EO65" s="414"/>
      <c r="EP65" s="414"/>
      <c r="EQ65" s="414"/>
      <c r="ER65" s="414"/>
      <c r="ES65" s="414"/>
      <c r="ET65" s="414"/>
      <c r="EU65" s="414"/>
      <c r="EV65" s="414"/>
      <c r="EW65" s="414"/>
      <c r="EX65" s="414"/>
      <c r="EY65" s="414"/>
      <c r="EZ65" s="414"/>
      <c r="FA65" s="414"/>
      <c r="FB65" s="414"/>
      <c r="FC65" s="414"/>
      <c r="FD65" s="414"/>
      <c r="FE65" s="414"/>
      <c r="FF65" s="414"/>
      <c r="FG65" s="414"/>
      <c r="FH65" s="414"/>
      <c r="FI65" s="414"/>
      <c r="FJ65" s="414"/>
      <c r="FK65" s="414"/>
      <c r="FL65" s="414"/>
      <c r="FM65" s="414"/>
      <c r="FN65" s="414"/>
      <c r="FO65" s="414"/>
      <c r="FP65" s="414"/>
      <c r="FQ65" s="414"/>
      <c r="FR65" s="414"/>
      <c r="FS65" s="414"/>
      <c r="FT65" s="414"/>
      <c r="FU65" s="414"/>
      <c r="FV65" s="414"/>
      <c r="FW65" s="414"/>
      <c r="FX65" s="414"/>
      <c r="FY65" s="414"/>
      <c r="FZ65" s="414"/>
      <c r="GA65" s="414"/>
      <c r="GB65" s="414"/>
      <c r="GC65" s="414"/>
      <c r="GD65" s="414"/>
      <c r="GE65" s="414"/>
      <c r="GF65" s="414"/>
      <c r="GG65" s="414"/>
      <c r="GH65" s="414"/>
      <c r="GI65" s="414"/>
      <c r="GJ65" s="414"/>
      <c r="GK65" s="414"/>
      <c r="GL65" s="414"/>
      <c r="GM65" s="414"/>
      <c r="GN65" s="414"/>
      <c r="GO65" s="414"/>
      <c r="GP65" s="414"/>
      <c r="GQ65" s="414"/>
      <c r="GR65" s="414"/>
      <c r="GS65" s="414"/>
      <c r="GT65" s="414"/>
      <c r="GU65" s="414"/>
      <c r="GV65" s="414"/>
      <c r="GW65" s="414"/>
      <c r="GX65" s="414"/>
      <c r="GY65" s="414"/>
      <c r="GZ65" s="414"/>
      <c r="HA65" s="414"/>
      <c r="HB65" s="414"/>
      <c r="HC65" s="414"/>
      <c r="HD65" s="414"/>
      <c r="HE65" s="414"/>
      <c r="HF65" s="414"/>
      <c r="HG65" s="414"/>
      <c r="HH65" s="414"/>
      <c r="HI65" s="414"/>
      <c r="HJ65" s="414"/>
      <c r="HK65" s="414"/>
      <c r="HL65" s="414"/>
      <c r="HM65" s="414"/>
      <c r="HN65" s="414"/>
      <c r="HO65" s="414"/>
      <c r="HP65" s="414"/>
      <c r="HQ65" s="414"/>
      <c r="HR65" s="414"/>
      <c r="HS65" s="414"/>
      <c r="HT65" s="414"/>
      <c r="HU65" s="414"/>
      <c r="HV65" s="414"/>
      <c r="HW65" s="414"/>
      <c r="HX65" s="414"/>
      <c r="HY65" s="414"/>
      <c r="HZ65" s="414"/>
      <c r="IA65" s="414"/>
      <c r="IB65" s="414"/>
      <c r="IC65" s="414"/>
      <c r="ID65" s="414"/>
      <c r="IE65" s="414"/>
      <c r="IF65" s="414"/>
      <c r="IG65" s="414"/>
      <c r="IH65" s="414"/>
      <c r="II65" s="414"/>
      <c r="IJ65" s="414"/>
      <c r="IK65" s="414"/>
      <c r="IL65" s="414"/>
      <c r="IM65" s="414"/>
      <c r="IN65" s="414"/>
      <c r="IO65" s="414"/>
      <c r="IP65" s="414"/>
      <c r="IQ65" s="414"/>
      <c r="IR65" s="414"/>
      <c r="IS65" s="414"/>
      <c r="IT65" s="414"/>
      <c r="IU65" s="414"/>
      <c r="IV65" s="414"/>
    </row>
    <row r="66" spans="1:256" s="414" customFormat="1" ht="27.75" customHeight="1">
      <c r="A66" s="327"/>
      <c r="B66" s="327"/>
      <c r="C66" s="328"/>
      <c r="D66" s="328"/>
      <c r="E66" s="327"/>
      <c r="F66" s="327"/>
      <c r="G66" s="327"/>
      <c r="H66" s="327"/>
      <c r="I66" s="327"/>
      <c r="J66" s="327"/>
      <c r="K66" s="327"/>
      <c r="L66" s="712"/>
      <c r="M66" s="327"/>
      <c r="N66" s="327"/>
      <c r="O66" s="327"/>
      <c r="P66" s="327"/>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4"/>
      <c r="CY66" s="294"/>
      <c r="CZ66" s="294"/>
      <c r="DA66" s="294"/>
      <c r="DB66" s="294"/>
      <c r="DC66" s="294"/>
      <c r="DD66" s="294"/>
      <c r="DE66" s="294"/>
      <c r="DF66" s="294"/>
      <c r="DG66" s="294"/>
      <c r="DH66" s="294"/>
      <c r="DI66" s="294"/>
      <c r="DJ66" s="294"/>
      <c r="DK66" s="294"/>
      <c r="DL66" s="294"/>
      <c r="DM66" s="294"/>
      <c r="DN66" s="294"/>
      <c r="DO66" s="294"/>
      <c r="DP66" s="294"/>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4"/>
      <c r="FN66" s="294"/>
      <c r="FO66" s="294"/>
      <c r="FP66" s="294"/>
      <c r="FQ66" s="294"/>
      <c r="FR66" s="294"/>
      <c r="FS66" s="294"/>
      <c r="FT66" s="294"/>
      <c r="FU66" s="294"/>
      <c r="FV66" s="294"/>
      <c r="FW66" s="294"/>
      <c r="FX66" s="294"/>
      <c r="FY66" s="294"/>
      <c r="FZ66" s="294"/>
      <c r="GA66" s="294"/>
      <c r="GB66" s="294"/>
      <c r="GC66" s="294"/>
      <c r="GD66" s="294"/>
      <c r="GE66" s="294"/>
      <c r="GF66" s="294"/>
      <c r="GG66" s="294"/>
      <c r="GH66" s="294"/>
      <c r="GI66" s="294"/>
      <c r="GJ66" s="294"/>
      <c r="GK66" s="294"/>
      <c r="GL66" s="294"/>
      <c r="GM66" s="294"/>
      <c r="GN66" s="294"/>
      <c r="GO66" s="294"/>
      <c r="GP66" s="294"/>
      <c r="GQ66" s="294"/>
      <c r="GR66" s="294"/>
      <c r="GS66" s="294"/>
      <c r="GT66" s="294"/>
      <c r="GU66" s="294"/>
      <c r="GV66" s="294"/>
      <c r="GW66" s="294"/>
      <c r="GX66" s="294"/>
      <c r="GY66" s="294"/>
      <c r="GZ66" s="294"/>
      <c r="HA66" s="294"/>
      <c r="HB66" s="294"/>
      <c r="HC66" s="294"/>
      <c r="HD66" s="294"/>
      <c r="HE66" s="294"/>
      <c r="HF66" s="294"/>
      <c r="HG66" s="294"/>
      <c r="HH66" s="294"/>
      <c r="HI66" s="294"/>
      <c r="HJ66" s="294"/>
      <c r="HK66" s="294"/>
      <c r="HL66" s="294"/>
      <c r="HM66" s="294"/>
      <c r="HN66" s="294"/>
      <c r="HO66" s="294"/>
      <c r="HP66" s="294"/>
      <c r="HQ66" s="294"/>
      <c r="HR66" s="294"/>
      <c r="HS66" s="294"/>
      <c r="HT66" s="294"/>
      <c r="HU66" s="294"/>
      <c r="HV66" s="294"/>
      <c r="HW66" s="294"/>
      <c r="HX66" s="294"/>
      <c r="HY66" s="294"/>
      <c r="HZ66" s="294"/>
      <c r="IA66" s="294"/>
      <c r="IB66" s="294"/>
      <c r="IC66" s="294"/>
      <c r="ID66" s="294"/>
      <c r="IE66" s="294"/>
      <c r="IF66" s="294"/>
      <c r="IG66" s="294"/>
      <c r="IH66" s="294"/>
      <c r="II66" s="294"/>
      <c r="IJ66" s="294"/>
      <c r="IK66" s="294"/>
      <c r="IL66" s="294"/>
      <c r="IM66" s="294"/>
      <c r="IN66" s="294"/>
      <c r="IO66" s="294"/>
      <c r="IP66" s="294"/>
      <c r="IQ66" s="294"/>
      <c r="IR66" s="294"/>
      <c r="IS66" s="294"/>
      <c r="IT66" s="294"/>
      <c r="IU66" s="294"/>
      <c r="IV66" s="294"/>
    </row>
    <row r="68" spans="2:5" ht="20.25">
      <c r="B68" s="894" t="s">
        <v>806</v>
      </c>
      <c r="C68" s="894"/>
      <c r="D68" s="894"/>
      <c r="E68" s="894"/>
    </row>
  </sheetData>
  <sheetProtection/>
  <autoFilter ref="A7:DE63"/>
  <mergeCells count="42">
    <mergeCell ref="L18:L19"/>
    <mergeCell ref="L20:L22"/>
    <mergeCell ref="L23:L25"/>
    <mergeCell ref="L28:L30"/>
    <mergeCell ref="L31:L32"/>
    <mergeCell ref="L33:L41"/>
    <mergeCell ref="L42:L45"/>
    <mergeCell ref="L46:L47"/>
    <mergeCell ref="B68:E68"/>
    <mergeCell ref="A62:B62"/>
    <mergeCell ref="B64:E64"/>
    <mergeCell ref="J64:Q64"/>
    <mergeCell ref="L48:L49"/>
    <mergeCell ref="A43:A44"/>
    <mergeCell ref="J28:J52"/>
    <mergeCell ref="J21:J26"/>
    <mergeCell ref="J53:J61"/>
    <mergeCell ref="J65:Q65"/>
    <mergeCell ref="A1:B1"/>
    <mergeCell ref="A3:P3"/>
    <mergeCell ref="A6:A7"/>
    <mergeCell ref="B6:B7"/>
    <mergeCell ref="C6:C7"/>
    <mergeCell ref="P6:P7"/>
    <mergeCell ref="N6:N7"/>
    <mergeCell ref="O6:O7"/>
    <mergeCell ref="E6:F6"/>
    <mergeCell ref="M6:M7"/>
    <mergeCell ref="I6:I7"/>
    <mergeCell ref="H6:H7"/>
    <mergeCell ref="J6:J7"/>
    <mergeCell ref="L6:L7"/>
    <mergeCell ref="L11:L12"/>
    <mergeCell ref="K6:K7"/>
    <mergeCell ref="J18:J20"/>
    <mergeCell ref="D6:D7"/>
    <mergeCell ref="J14:J17"/>
    <mergeCell ref="B8:H8"/>
    <mergeCell ref="B13:H13"/>
    <mergeCell ref="J9:J12"/>
    <mergeCell ref="G6:G7"/>
    <mergeCell ref="L14:L17"/>
  </mergeCells>
  <printOptions/>
  <pageMargins left="0.49" right="0.35" top="0.62" bottom="0.39" header="0.3" footer="0.3"/>
  <pageSetup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sheetPr>
    <tabColor theme="4"/>
  </sheetPr>
  <dimension ref="A1:DE62"/>
  <sheetViews>
    <sheetView view="pageBreakPreview" zoomScale="62" zoomScaleNormal="85" zoomScaleSheetLayoutView="62" zoomScalePageLayoutView="0" workbookViewId="0" topLeftCell="A6">
      <pane ySplit="585" topLeftCell="A1" activePane="bottomLeft" state="split"/>
      <selection pane="topLeft" activeCell="A1" sqref="A1:IV16384"/>
      <selection pane="bottomLeft" activeCell="D8" sqref="D8:S55"/>
    </sheetView>
  </sheetViews>
  <sheetFormatPr defaultColWidth="9.140625" defaultRowHeight="12.75"/>
  <cols>
    <col min="1" max="1" width="5.8515625" style="60" customWidth="1"/>
    <col min="2" max="2" width="57.140625" style="60" bestFit="1" customWidth="1"/>
    <col min="3" max="3" width="9.28125" style="60" customWidth="1"/>
    <col min="4" max="4" width="19.28125" style="60" customWidth="1"/>
    <col min="5" max="5" width="15.57421875" style="60" customWidth="1"/>
    <col min="6" max="6" width="16.421875" style="60" customWidth="1"/>
    <col min="7" max="7" width="16.57421875" style="60" customWidth="1"/>
    <col min="8" max="8" width="15.28125" style="60" customWidth="1"/>
    <col min="9" max="9" width="16.140625" style="60" customWidth="1"/>
    <col min="10" max="10" width="14.421875" style="60" customWidth="1"/>
    <col min="11" max="11" width="12.57421875" style="60" customWidth="1"/>
    <col min="12" max="12" width="12.00390625" style="60" customWidth="1"/>
    <col min="13" max="13" width="14.28125" style="60" customWidth="1"/>
    <col min="14" max="14" width="11.8515625" style="60" customWidth="1"/>
    <col min="15" max="15" width="12.421875" style="60" customWidth="1"/>
    <col min="16" max="16" width="11.28125" style="60" customWidth="1"/>
    <col min="17" max="17" width="13.00390625" style="60" customWidth="1"/>
    <col min="18" max="18" width="12.28125" style="60" customWidth="1"/>
    <col min="19" max="19" width="12.57421875" style="60" customWidth="1"/>
    <col min="20" max="20" width="27.57421875" style="60" customWidth="1"/>
    <col min="21" max="16384" width="9.140625" style="60" customWidth="1"/>
  </cols>
  <sheetData>
    <row r="1" spans="1:4" ht="16.5">
      <c r="A1" s="926" t="s">
        <v>260</v>
      </c>
      <c r="B1" s="927"/>
      <c r="D1" s="69"/>
    </row>
    <row r="2" spans="1:4" ht="25.5" customHeight="1">
      <c r="A2" s="404"/>
      <c r="B2" s="405"/>
      <c r="D2" s="69"/>
    </row>
    <row r="3" spans="1:19" ht="26.25" customHeight="1">
      <c r="A3" s="928" t="s">
        <v>519</v>
      </c>
      <c r="B3" s="929"/>
      <c r="C3" s="929"/>
      <c r="D3" s="929"/>
      <c r="E3" s="929"/>
      <c r="F3" s="929"/>
      <c r="G3" s="929"/>
      <c r="H3" s="929"/>
      <c r="I3" s="929"/>
      <c r="J3" s="929"/>
      <c r="K3" s="929"/>
      <c r="L3" s="929"/>
      <c r="M3" s="929"/>
      <c r="N3" s="929"/>
      <c r="O3" s="929"/>
      <c r="P3" s="929"/>
      <c r="Q3" s="929"/>
      <c r="R3" s="929"/>
      <c r="S3" s="929"/>
    </row>
    <row r="4" spans="1:19" ht="3.75" customHeight="1">
      <c r="A4" s="406"/>
      <c r="B4" s="407"/>
      <c r="C4" s="408"/>
      <c r="D4" s="109"/>
      <c r="E4" s="408"/>
      <c r="F4" s="408"/>
      <c r="G4" s="408"/>
      <c r="H4" s="408"/>
      <c r="I4" s="408"/>
      <c r="J4" s="408"/>
      <c r="K4" s="408"/>
      <c r="L4" s="408"/>
      <c r="M4" s="408"/>
      <c r="N4" s="408"/>
      <c r="O4" s="408"/>
      <c r="P4" s="408"/>
      <c r="Q4" s="408"/>
      <c r="R4" s="408"/>
      <c r="S4" s="408"/>
    </row>
    <row r="5" spans="1:19" ht="18" customHeight="1">
      <c r="A5" s="887" t="s">
        <v>8</v>
      </c>
      <c r="B5" s="931" t="s">
        <v>67</v>
      </c>
      <c r="C5" s="887" t="s">
        <v>68</v>
      </c>
      <c r="D5" s="922" t="s">
        <v>199</v>
      </c>
      <c r="E5" s="879" t="s">
        <v>200</v>
      </c>
      <c r="F5" s="923"/>
      <c r="G5" s="923"/>
      <c r="H5" s="923"/>
      <c r="I5" s="923"/>
      <c r="J5" s="923"/>
      <c r="K5" s="923"/>
      <c r="L5" s="923"/>
      <c r="M5" s="923"/>
      <c r="N5" s="923"/>
      <c r="O5" s="923"/>
      <c r="P5" s="923"/>
      <c r="Q5" s="923"/>
      <c r="R5" s="923"/>
      <c r="S5" s="923"/>
    </row>
    <row r="6" spans="1:19" ht="29.25" customHeight="1">
      <c r="A6" s="930"/>
      <c r="B6" s="913"/>
      <c r="C6" s="930"/>
      <c r="D6" s="922"/>
      <c r="E6" s="75" t="s">
        <v>344</v>
      </c>
      <c r="F6" s="75" t="s">
        <v>345</v>
      </c>
      <c r="G6" s="75" t="s">
        <v>331</v>
      </c>
      <c r="H6" s="75" t="s">
        <v>332</v>
      </c>
      <c r="I6" s="75" t="s">
        <v>333</v>
      </c>
      <c r="J6" s="75" t="s">
        <v>334</v>
      </c>
      <c r="K6" s="75" t="s">
        <v>335</v>
      </c>
      <c r="L6" s="75" t="s">
        <v>336</v>
      </c>
      <c r="M6" s="75" t="s">
        <v>337</v>
      </c>
      <c r="N6" s="75" t="s">
        <v>338</v>
      </c>
      <c r="O6" s="75" t="s">
        <v>339</v>
      </c>
      <c r="P6" s="75" t="s">
        <v>340</v>
      </c>
      <c r="Q6" s="75" t="s">
        <v>341</v>
      </c>
      <c r="R6" s="75" t="s">
        <v>342</v>
      </c>
      <c r="S6" s="75" t="s">
        <v>343</v>
      </c>
    </row>
    <row r="7" spans="1:19" s="409" customFormat="1" ht="28.5" customHeight="1">
      <c r="A7" s="110">
        <v>-1</v>
      </c>
      <c r="B7" s="110">
        <v>-2</v>
      </c>
      <c r="C7" s="110">
        <v>-3</v>
      </c>
      <c r="D7" s="110" t="s">
        <v>346</v>
      </c>
      <c r="E7" s="110">
        <v>-5</v>
      </c>
      <c r="F7" s="110">
        <v>-6</v>
      </c>
      <c r="G7" s="110">
        <v>-7</v>
      </c>
      <c r="H7" s="110">
        <v>-8</v>
      </c>
      <c r="I7" s="110">
        <v>-9</v>
      </c>
      <c r="J7" s="110">
        <v>-10</v>
      </c>
      <c r="K7" s="110">
        <v>-11</v>
      </c>
      <c r="L7" s="110">
        <v>-12</v>
      </c>
      <c r="M7" s="110">
        <v>-13</v>
      </c>
      <c r="N7" s="110">
        <v>-14</v>
      </c>
      <c r="O7" s="110">
        <v>-15</v>
      </c>
      <c r="P7" s="110">
        <v>-16</v>
      </c>
      <c r="Q7" s="110">
        <v>-17</v>
      </c>
      <c r="R7" s="110">
        <v>-18</v>
      </c>
      <c r="S7" s="110">
        <v>-19</v>
      </c>
    </row>
    <row r="8" spans="1:21" s="117" customFormat="1" ht="15" customHeight="1">
      <c r="A8" s="112">
        <v>1</v>
      </c>
      <c r="B8" s="113" t="s">
        <v>69</v>
      </c>
      <c r="C8" s="114" t="s">
        <v>70</v>
      </c>
      <c r="D8" s="68">
        <v>53550.641220000005</v>
      </c>
      <c r="E8" s="115">
        <v>597.1973899999999</v>
      </c>
      <c r="F8" s="115">
        <v>1568.87327</v>
      </c>
      <c r="G8" s="115">
        <v>7654.247140000002</v>
      </c>
      <c r="H8" s="115">
        <v>2756.9370000000004</v>
      </c>
      <c r="I8" s="115">
        <v>3475.160259999999</v>
      </c>
      <c r="J8" s="115">
        <v>5041.863090000001</v>
      </c>
      <c r="K8" s="115">
        <v>4541.325419999999</v>
      </c>
      <c r="L8" s="115">
        <v>2655.5041900000006</v>
      </c>
      <c r="M8" s="115">
        <v>3698.17426</v>
      </c>
      <c r="N8" s="115">
        <v>8091.678070000001</v>
      </c>
      <c r="O8" s="115">
        <v>2458.33385</v>
      </c>
      <c r="P8" s="115">
        <v>2215.1511600000003</v>
      </c>
      <c r="Q8" s="115">
        <v>3574.7876899999997</v>
      </c>
      <c r="R8" s="115">
        <v>2825.902830000001</v>
      </c>
      <c r="S8" s="115">
        <v>2395.5256000000004</v>
      </c>
      <c r="T8" s="116"/>
      <c r="U8" s="116"/>
    </row>
    <row r="9" spans="1:20" ht="15" customHeight="1">
      <c r="A9" s="118" t="s">
        <v>71</v>
      </c>
      <c r="B9" s="119" t="s">
        <v>72</v>
      </c>
      <c r="C9" s="80" t="s">
        <v>73</v>
      </c>
      <c r="D9" s="67">
        <v>45278.14139999999</v>
      </c>
      <c r="E9" s="121">
        <v>555.76978</v>
      </c>
      <c r="F9" s="121">
        <v>637.35883</v>
      </c>
      <c r="G9" s="121">
        <v>6452.34696</v>
      </c>
      <c r="H9" s="121">
        <v>2112.60595</v>
      </c>
      <c r="I9" s="121">
        <v>3294.69054</v>
      </c>
      <c r="J9" s="121">
        <v>4967.8408</v>
      </c>
      <c r="K9" s="121">
        <v>3766.85561</v>
      </c>
      <c r="L9" s="121">
        <v>2162.29987</v>
      </c>
      <c r="M9" s="121">
        <v>2352.80564</v>
      </c>
      <c r="N9" s="121">
        <v>7904.00516</v>
      </c>
      <c r="O9" s="121">
        <v>1665.13643</v>
      </c>
      <c r="P9" s="121">
        <v>2197.809</v>
      </c>
      <c r="Q9" s="121">
        <v>3178.3276299999998</v>
      </c>
      <c r="R9" s="121">
        <v>1963.99955</v>
      </c>
      <c r="S9" s="121">
        <v>2066.28965</v>
      </c>
      <c r="T9" s="122">
        <f>D8/'Bieu 18'!$AZ$6*100</f>
        <v>89.21563974200821</v>
      </c>
    </row>
    <row r="10" spans="1:20" ht="15" customHeight="1">
      <c r="A10" s="118"/>
      <c r="B10" s="123" t="s">
        <v>74</v>
      </c>
      <c r="C10" s="80" t="s">
        <v>75</v>
      </c>
      <c r="D10" s="67">
        <v>44643.439549999996</v>
      </c>
      <c r="E10" s="121">
        <v>555.76978</v>
      </c>
      <c r="F10" s="121">
        <v>622.0317</v>
      </c>
      <c r="G10" s="121">
        <v>6452.34696</v>
      </c>
      <c r="H10" s="121">
        <v>2109.52136</v>
      </c>
      <c r="I10" s="121">
        <v>3294.69054</v>
      </c>
      <c r="J10" s="121">
        <v>4967.8408</v>
      </c>
      <c r="K10" s="121">
        <v>3766.85561</v>
      </c>
      <c r="L10" s="121">
        <v>2131.50342</v>
      </c>
      <c r="M10" s="121">
        <v>2108.76544</v>
      </c>
      <c r="N10" s="121">
        <v>7904.00516</v>
      </c>
      <c r="O10" s="121">
        <v>1636.22565</v>
      </c>
      <c r="P10" s="121">
        <v>2197.809</v>
      </c>
      <c r="Q10" s="121">
        <v>2964.00852</v>
      </c>
      <c r="R10" s="121">
        <v>1865.77596</v>
      </c>
      <c r="S10" s="121">
        <v>2066.28965</v>
      </c>
      <c r="T10" s="122"/>
    </row>
    <row r="11" spans="1:20" ht="15" customHeight="1">
      <c r="A11" s="118" t="s">
        <v>76</v>
      </c>
      <c r="B11" s="119" t="s">
        <v>77</v>
      </c>
      <c r="C11" s="80" t="s">
        <v>45</v>
      </c>
      <c r="D11" s="67">
        <v>596.2796900000001</v>
      </c>
      <c r="E11" s="121">
        <v>0</v>
      </c>
      <c r="F11" s="121">
        <v>150.20018</v>
      </c>
      <c r="G11" s="121">
        <v>82.31034</v>
      </c>
      <c r="H11" s="121">
        <v>30.85529</v>
      </c>
      <c r="I11" s="121">
        <v>151.6158</v>
      </c>
      <c r="J11" s="121">
        <v>39.41097</v>
      </c>
      <c r="K11" s="121">
        <v>2.9931</v>
      </c>
      <c r="L11" s="121">
        <v>0</v>
      </c>
      <c r="M11" s="121">
        <v>1.33934</v>
      </c>
      <c r="N11" s="121">
        <v>62.28199</v>
      </c>
      <c r="O11" s="121">
        <v>47.15314</v>
      </c>
      <c r="P11" s="121">
        <v>0.26205</v>
      </c>
      <c r="Q11" s="121">
        <v>0.26395</v>
      </c>
      <c r="R11" s="121">
        <v>26.80495</v>
      </c>
      <c r="S11" s="121">
        <v>0.78859</v>
      </c>
      <c r="T11" s="122"/>
    </row>
    <row r="12" spans="1:20" ht="15.75" customHeight="1">
      <c r="A12" s="118" t="s">
        <v>78</v>
      </c>
      <c r="B12" s="119" t="s">
        <v>79</v>
      </c>
      <c r="C12" s="80" t="s">
        <v>44</v>
      </c>
      <c r="D12" s="67">
        <v>1547.30279</v>
      </c>
      <c r="E12" s="121">
        <v>35.57411</v>
      </c>
      <c r="F12" s="121">
        <v>206.06495</v>
      </c>
      <c r="G12" s="121">
        <v>24.33241</v>
      </c>
      <c r="H12" s="121">
        <v>133.54374</v>
      </c>
      <c r="I12" s="121">
        <v>9.29995</v>
      </c>
      <c r="J12" s="121">
        <v>25.77978</v>
      </c>
      <c r="K12" s="121">
        <v>9.47763</v>
      </c>
      <c r="L12" s="121">
        <v>118.04658</v>
      </c>
      <c r="M12" s="121">
        <v>370.59832</v>
      </c>
      <c r="N12" s="121">
        <v>56.35747</v>
      </c>
      <c r="O12" s="121">
        <v>140.17126</v>
      </c>
      <c r="P12" s="121">
        <v>7.46791</v>
      </c>
      <c r="Q12" s="121">
        <v>83.38836</v>
      </c>
      <c r="R12" s="121">
        <v>166.18582</v>
      </c>
      <c r="S12" s="121">
        <v>161.0145</v>
      </c>
      <c r="T12" s="122"/>
    </row>
    <row r="13" spans="1:20" ht="15" customHeight="1">
      <c r="A13" s="118" t="s">
        <v>80</v>
      </c>
      <c r="B13" s="119" t="s">
        <v>81</v>
      </c>
      <c r="C13" s="80" t="s">
        <v>47</v>
      </c>
      <c r="D13" s="67">
        <v>4014.67531</v>
      </c>
      <c r="E13" s="121">
        <v>0</v>
      </c>
      <c r="F13" s="121">
        <v>564.21441</v>
      </c>
      <c r="G13" s="121">
        <v>0</v>
      </c>
      <c r="H13" s="121">
        <v>475.17878</v>
      </c>
      <c r="I13" s="121">
        <v>0</v>
      </c>
      <c r="J13" s="121">
        <v>0</v>
      </c>
      <c r="K13" s="121">
        <v>0</v>
      </c>
      <c r="L13" s="121">
        <v>373.47795</v>
      </c>
      <c r="M13" s="121">
        <v>971.20939</v>
      </c>
      <c r="N13" s="121">
        <v>0</v>
      </c>
      <c r="O13" s="121">
        <v>600.77567</v>
      </c>
      <c r="P13" s="121">
        <v>0</v>
      </c>
      <c r="Q13" s="121">
        <v>207.65865</v>
      </c>
      <c r="R13" s="121">
        <v>655.63181</v>
      </c>
      <c r="S13" s="121">
        <v>166.52865</v>
      </c>
      <c r="T13" s="122"/>
    </row>
    <row r="14" spans="1:19" ht="15" customHeight="1">
      <c r="A14" s="118" t="s">
        <v>82</v>
      </c>
      <c r="B14" s="119" t="s">
        <v>83</v>
      </c>
      <c r="C14" s="80" t="s">
        <v>48</v>
      </c>
      <c r="D14" s="67">
        <v>0</v>
      </c>
      <c r="E14" s="121">
        <v>0</v>
      </c>
      <c r="F14" s="121">
        <v>0</v>
      </c>
      <c r="G14" s="121">
        <v>0</v>
      </c>
      <c r="H14" s="121">
        <v>0</v>
      </c>
      <c r="I14" s="121">
        <v>0</v>
      </c>
      <c r="J14" s="121">
        <v>0</v>
      </c>
      <c r="K14" s="121">
        <v>0</v>
      </c>
      <c r="L14" s="121">
        <v>0</v>
      </c>
      <c r="M14" s="121">
        <v>0</v>
      </c>
      <c r="N14" s="121">
        <v>0</v>
      </c>
      <c r="O14" s="121">
        <v>0</v>
      </c>
      <c r="P14" s="121">
        <v>0</v>
      </c>
      <c r="Q14" s="121">
        <v>0</v>
      </c>
      <c r="R14" s="121">
        <v>0</v>
      </c>
      <c r="S14" s="121">
        <v>0</v>
      </c>
    </row>
    <row r="15" spans="1:19" ht="15" customHeight="1">
      <c r="A15" s="118" t="s">
        <v>201</v>
      </c>
      <c r="B15" s="119" t="s">
        <v>202</v>
      </c>
      <c r="C15" s="80" t="s">
        <v>203</v>
      </c>
      <c r="D15" s="67">
        <v>1979.96897</v>
      </c>
      <c r="E15" s="121">
        <v>0</v>
      </c>
      <c r="F15" s="121">
        <v>0</v>
      </c>
      <c r="G15" s="121">
        <v>1074.5581</v>
      </c>
      <c r="H15" s="121">
        <v>0</v>
      </c>
      <c r="I15" s="121">
        <v>0</v>
      </c>
      <c r="J15" s="121">
        <v>8.83154</v>
      </c>
      <c r="K15" s="121">
        <v>751.53938</v>
      </c>
      <c r="L15" s="121">
        <v>0</v>
      </c>
      <c r="M15" s="121">
        <v>0</v>
      </c>
      <c r="N15" s="121">
        <v>42.57874</v>
      </c>
      <c r="O15" s="121">
        <v>0</v>
      </c>
      <c r="P15" s="121">
        <v>0</v>
      </c>
      <c r="Q15" s="121">
        <v>102.46121</v>
      </c>
      <c r="R15" s="121">
        <v>0</v>
      </c>
      <c r="S15" s="121">
        <v>0</v>
      </c>
    </row>
    <row r="16" spans="1:21" ht="15" customHeight="1">
      <c r="A16" s="118" t="s">
        <v>84</v>
      </c>
      <c r="B16" s="119" t="s">
        <v>85</v>
      </c>
      <c r="C16" s="80" t="s">
        <v>46</v>
      </c>
      <c r="D16" s="67">
        <v>96.33216</v>
      </c>
      <c r="E16" s="121">
        <v>5.8535</v>
      </c>
      <c r="F16" s="121">
        <v>11.0349</v>
      </c>
      <c r="G16" s="121">
        <v>6.77223</v>
      </c>
      <c r="H16" s="121">
        <v>4.75324</v>
      </c>
      <c r="I16" s="121">
        <v>10.56127</v>
      </c>
      <c r="J16" s="121">
        <v>0</v>
      </c>
      <c r="K16" s="121">
        <v>10.4597</v>
      </c>
      <c r="L16" s="121">
        <v>1.67979</v>
      </c>
      <c r="M16" s="121">
        <v>2.09891</v>
      </c>
      <c r="N16" s="121">
        <v>11.53627</v>
      </c>
      <c r="O16" s="121">
        <v>5.09735</v>
      </c>
      <c r="P16" s="121">
        <v>9.6122</v>
      </c>
      <c r="Q16" s="121">
        <v>2.68789</v>
      </c>
      <c r="R16" s="121">
        <v>13.2807</v>
      </c>
      <c r="S16" s="121">
        <v>0.90421</v>
      </c>
      <c r="U16" s="122"/>
    </row>
    <row r="17" spans="1:21" ht="15" customHeight="1">
      <c r="A17" s="118" t="s">
        <v>204</v>
      </c>
      <c r="B17" s="119" t="s">
        <v>205</v>
      </c>
      <c r="C17" s="75" t="s">
        <v>206</v>
      </c>
      <c r="D17" s="67">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U17" s="122"/>
    </row>
    <row r="18" spans="1:19" ht="15" customHeight="1">
      <c r="A18" s="118" t="s">
        <v>86</v>
      </c>
      <c r="B18" s="119" t="s">
        <v>87</v>
      </c>
      <c r="C18" s="75" t="s">
        <v>88</v>
      </c>
      <c r="D18" s="67">
        <v>37.960899999999995</v>
      </c>
      <c r="E18" s="121">
        <v>0</v>
      </c>
      <c r="F18" s="121">
        <v>0</v>
      </c>
      <c r="G18" s="121">
        <v>13.9271</v>
      </c>
      <c r="H18" s="121">
        <v>0</v>
      </c>
      <c r="I18" s="121">
        <v>8.9927</v>
      </c>
      <c r="J18" s="121">
        <v>0</v>
      </c>
      <c r="K18" s="121">
        <v>0</v>
      </c>
      <c r="L18" s="121">
        <v>0</v>
      </c>
      <c r="M18" s="121">
        <v>0.12266</v>
      </c>
      <c r="N18" s="121">
        <v>14.91844</v>
      </c>
      <c r="O18" s="121">
        <v>0</v>
      </c>
      <c r="P18" s="121">
        <v>0</v>
      </c>
      <c r="Q18" s="121">
        <v>0</v>
      </c>
      <c r="R18" s="121">
        <v>0</v>
      </c>
      <c r="S18" s="121">
        <v>0</v>
      </c>
    </row>
    <row r="19" spans="1:20" s="117" customFormat="1" ht="15" customHeight="1">
      <c r="A19" s="112">
        <v>2</v>
      </c>
      <c r="B19" s="113" t="s">
        <v>89</v>
      </c>
      <c r="C19" s="114" t="s">
        <v>90</v>
      </c>
      <c r="D19" s="68">
        <v>5756.59401</v>
      </c>
      <c r="E19" s="115">
        <v>219.33413</v>
      </c>
      <c r="F19" s="115">
        <v>377.10992000000005</v>
      </c>
      <c r="G19" s="115">
        <v>681.39447</v>
      </c>
      <c r="H19" s="115">
        <v>316.64104</v>
      </c>
      <c r="I19" s="115">
        <v>331.02727</v>
      </c>
      <c r="J19" s="115">
        <v>362.24164</v>
      </c>
      <c r="K19" s="115">
        <v>499.49261</v>
      </c>
      <c r="L19" s="115">
        <v>309.9568</v>
      </c>
      <c r="M19" s="115">
        <v>416.82944</v>
      </c>
      <c r="N19" s="115">
        <v>760.09481</v>
      </c>
      <c r="O19" s="115">
        <v>135.42231</v>
      </c>
      <c r="P19" s="115">
        <v>244.22055</v>
      </c>
      <c r="Q19" s="115">
        <v>475.18596</v>
      </c>
      <c r="R19" s="115">
        <v>416.07185000000004</v>
      </c>
      <c r="S19" s="115">
        <v>211.57121</v>
      </c>
      <c r="T19" s="122">
        <f>D19/'Bieu 18'!$AZ$6*100</f>
        <v>9.590514803123442</v>
      </c>
    </row>
    <row r="20" spans="1:19" ht="15" customHeight="1">
      <c r="A20" s="118" t="s">
        <v>91</v>
      </c>
      <c r="B20" s="119" t="s">
        <v>92</v>
      </c>
      <c r="C20" s="80" t="s">
        <v>93</v>
      </c>
      <c r="D20" s="67">
        <v>14.52994</v>
      </c>
      <c r="E20" s="121">
        <v>2.64536</v>
      </c>
      <c r="F20" s="121">
        <v>2.08663</v>
      </c>
      <c r="G20" s="121">
        <v>0</v>
      </c>
      <c r="H20" s="121">
        <v>0.09464</v>
      </c>
      <c r="I20" s="121">
        <v>3.80408</v>
      </c>
      <c r="J20" s="121">
        <v>0</v>
      </c>
      <c r="K20" s="121">
        <v>0</v>
      </c>
      <c r="L20" s="121">
        <v>0.1094</v>
      </c>
      <c r="M20" s="121">
        <v>0.15112</v>
      </c>
      <c r="N20" s="121">
        <v>0.10071</v>
      </c>
      <c r="O20" s="121">
        <v>0</v>
      </c>
      <c r="P20" s="121">
        <v>1.3608</v>
      </c>
      <c r="Q20" s="121">
        <v>3.98793</v>
      </c>
      <c r="R20" s="121">
        <v>0.17475</v>
      </c>
      <c r="S20" s="121">
        <v>0.01452</v>
      </c>
    </row>
    <row r="21" spans="1:19" ht="15" customHeight="1">
      <c r="A21" s="118" t="s">
        <v>94</v>
      </c>
      <c r="B21" s="119" t="s">
        <v>95</v>
      </c>
      <c r="C21" s="80" t="s">
        <v>96</v>
      </c>
      <c r="D21" s="67">
        <v>2.76341</v>
      </c>
      <c r="E21" s="121">
        <v>1.54999</v>
      </c>
      <c r="F21" s="121">
        <v>0</v>
      </c>
      <c r="G21" s="121">
        <v>0</v>
      </c>
      <c r="H21" s="121">
        <v>0</v>
      </c>
      <c r="I21" s="121">
        <v>0</v>
      </c>
      <c r="J21" s="121">
        <v>0</v>
      </c>
      <c r="K21" s="121">
        <v>1.16427</v>
      </c>
      <c r="L21" s="121">
        <v>0</v>
      </c>
      <c r="M21" s="121">
        <v>0</v>
      </c>
      <c r="N21" s="121">
        <v>0</v>
      </c>
      <c r="O21" s="121">
        <v>0</v>
      </c>
      <c r="P21" s="121">
        <v>0</v>
      </c>
      <c r="Q21" s="121">
        <v>0</v>
      </c>
      <c r="R21" s="121">
        <v>0.04915</v>
      </c>
      <c r="S21" s="121">
        <v>0</v>
      </c>
    </row>
    <row r="22" spans="1:19" ht="15" customHeight="1">
      <c r="A22" s="118" t="s">
        <v>97</v>
      </c>
      <c r="B22" s="119" t="s">
        <v>98</v>
      </c>
      <c r="C22" s="75" t="s">
        <v>99</v>
      </c>
      <c r="D22" s="67">
        <v>0</v>
      </c>
      <c r="E22" s="121">
        <v>0</v>
      </c>
      <c r="F22" s="121">
        <v>0</v>
      </c>
      <c r="G22" s="121">
        <v>0</v>
      </c>
      <c r="H22" s="121">
        <v>0</v>
      </c>
      <c r="I22" s="121">
        <v>0</v>
      </c>
      <c r="J22" s="121">
        <v>0</v>
      </c>
      <c r="K22" s="121">
        <v>0</v>
      </c>
      <c r="L22" s="121">
        <v>0</v>
      </c>
      <c r="M22" s="121">
        <v>0</v>
      </c>
      <c r="N22" s="121">
        <v>0</v>
      </c>
      <c r="O22" s="121">
        <v>0</v>
      </c>
      <c r="P22" s="121">
        <v>0</v>
      </c>
      <c r="Q22" s="121">
        <v>0</v>
      </c>
      <c r="R22" s="121">
        <v>0</v>
      </c>
      <c r="S22" s="121">
        <v>0</v>
      </c>
    </row>
    <row r="23" spans="1:19" ht="15" customHeight="1">
      <c r="A23" s="118" t="s">
        <v>100</v>
      </c>
      <c r="B23" s="119" t="s">
        <v>101</v>
      </c>
      <c r="C23" s="75" t="s">
        <v>102</v>
      </c>
      <c r="D23" s="67">
        <v>0</v>
      </c>
      <c r="E23" s="121">
        <v>0</v>
      </c>
      <c r="F23" s="121">
        <v>0</v>
      </c>
      <c r="G23" s="121">
        <v>0</v>
      </c>
      <c r="H23" s="121">
        <v>0</v>
      </c>
      <c r="I23" s="121">
        <v>0</v>
      </c>
      <c r="J23" s="121">
        <v>0</v>
      </c>
      <c r="K23" s="121">
        <v>0</v>
      </c>
      <c r="L23" s="121">
        <v>0</v>
      </c>
      <c r="M23" s="121">
        <v>0</v>
      </c>
      <c r="N23" s="121">
        <v>0</v>
      </c>
      <c r="O23" s="121">
        <v>0</v>
      </c>
      <c r="P23" s="121">
        <v>0</v>
      </c>
      <c r="Q23" s="121">
        <v>0</v>
      </c>
      <c r="R23" s="121">
        <v>0</v>
      </c>
      <c r="S23" s="121">
        <v>0</v>
      </c>
    </row>
    <row r="24" spans="1:19" ht="15" customHeight="1">
      <c r="A24" s="118" t="s">
        <v>103</v>
      </c>
      <c r="B24" s="119" t="s">
        <v>104</v>
      </c>
      <c r="C24" s="75" t="s">
        <v>105</v>
      </c>
      <c r="D24" s="67">
        <v>0</v>
      </c>
      <c r="E24" s="121">
        <v>0</v>
      </c>
      <c r="F24" s="121">
        <v>0</v>
      </c>
      <c r="G24" s="121">
        <v>0</v>
      </c>
      <c r="H24" s="121">
        <v>0</v>
      </c>
      <c r="I24" s="121">
        <v>0</v>
      </c>
      <c r="J24" s="121">
        <v>0</v>
      </c>
      <c r="K24" s="121">
        <v>0</v>
      </c>
      <c r="L24" s="121">
        <v>0</v>
      </c>
      <c r="M24" s="121">
        <v>0</v>
      </c>
      <c r="N24" s="121">
        <v>0</v>
      </c>
      <c r="O24" s="121">
        <v>0</v>
      </c>
      <c r="P24" s="121">
        <v>0</v>
      </c>
      <c r="Q24" s="121">
        <v>0</v>
      </c>
      <c r="R24" s="121">
        <v>0</v>
      </c>
      <c r="S24" s="121">
        <v>0</v>
      </c>
    </row>
    <row r="25" spans="1:20" ht="15" customHeight="1">
      <c r="A25" s="118" t="s">
        <v>106</v>
      </c>
      <c r="B25" s="119" t="s">
        <v>107</v>
      </c>
      <c r="C25" s="75" t="s">
        <v>64</v>
      </c>
      <c r="D25" s="67">
        <v>6.10058</v>
      </c>
      <c r="E25" s="121">
        <v>1.24837</v>
      </c>
      <c r="F25" s="121">
        <v>0.34157</v>
      </c>
      <c r="G25" s="121">
        <v>0.26112</v>
      </c>
      <c r="H25" s="121">
        <v>0.09103</v>
      </c>
      <c r="I25" s="121">
        <v>0.13062</v>
      </c>
      <c r="J25" s="121">
        <v>0</v>
      </c>
      <c r="K25" s="121">
        <v>0.12996</v>
      </c>
      <c r="L25" s="121">
        <v>0.6767500000000001</v>
      </c>
      <c r="M25" s="121">
        <v>0</v>
      </c>
      <c r="N25" s="121">
        <v>1.68735</v>
      </c>
      <c r="O25" s="121">
        <v>0.13424</v>
      </c>
      <c r="P25" s="121">
        <v>0.16029</v>
      </c>
      <c r="Q25" s="121">
        <v>0.22672</v>
      </c>
      <c r="R25" s="121">
        <v>0.2551</v>
      </c>
      <c r="S25" s="121">
        <v>0.75746</v>
      </c>
      <c r="T25" s="69">
        <f>D25-'Bieu 14'!D25</f>
        <v>-18.89942</v>
      </c>
    </row>
    <row r="26" spans="1:19" ht="15" customHeight="1">
      <c r="A26" s="118" t="s">
        <v>108</v>
      </c>
      <c r="B26" s="119" t="s">
        <v>109</v>
      </c>
      <c r="C26" s="75" t="s">
        <v>110</v>
      </c>
      <c r="D26" s="67">
        <v>68.70094</v>
      </c>
      <c r="E26" s="121">
        <v>5.44718</v>
      </c>
      <c r="F26" s="121">
        <v>0.13966</v>
      </c>
      <c r="G26" s="121">
        <v>0.12649</v>
      </c>
      <c r="H26" s="121">
        <v>0.29757</v>
      </c>
      <c r="I26" s="121">
        <v>0.17764</v>
      </c>
      <c r="J26" s="121">
        <v>0</v>
      </c>
      <c r="K26" s="121">
        <v>1.39767</v>
      </c>
      <c r="L26" s="121">
        <v>0.71265</v>
      </c>
      <c r="M26" s="121">
        <v>0.22679</v>
      </c>
      <c r="N26" s="121">
        <v>39.837149999999994</v>
      </c>
      <c r="O26" s="121">
        <v>0</v>
      </c>
      <c r="P26" s="121">
        <v>0</v>
      </c>
      <c r="Q26" s="121">
        <v>10.75996</v>
      </c>
      <c r="R26" s="121">
        <v>9.33322</v>
      </c>
      <c r="S26" s="121">
        <v>0.24496</v>
      </c>
    </row>
    <row r="27" spans="1:19" ht="15.75">
      <c r="A27" s="118" t="s">
        <v>111</v>
      </c>
      <c r="B27" s="119" t="s">
        <v>112</v>
      </c>
      <c r="C27" s="75" t="s">
        <v>113</v>
      </c>
      <c r="D27" s="67">
        <v>0</v>
      </c>
      <c r="E27" s="121">
        <v>0</v>
      </c>
      <c r="F27" s="121">
        <v>0</v>
      </c>
      <c r="G27" s="121">
        <v>0</v>
      </c>
      <c r="H27" s="121">
        <v>0</v>
      </c>
      <c r="I27" s="121">
        <v>0</v>
      </c>
      <c r="J27" s="121">
        <v>0</v>
      </c>
      <c r="K27" s="121">
        <v>0</v>
      </c>
      <c r="L27" s="121">
        <v>0</v>
      </c>
      <c r="M27" s="121">
        <v>0</v>
      </c>
      <c r="N27" s="121">
        <v>0</v>
      </c>
      <c r="O27" s="121">
        <v>0</v>
      </c>
      <c r="P27" s="121">
        <v>0</v>
      </c>
      <c r="Q27" s="121">
        <v>0</v>
      </c>
      <c r="R27" s="121">
        <v>0</v>
      </c>
      <c r="S27" s="121">
        <v>0</v>
      </c>
    </row>
    <row r="28" spans="1:20" ht="15.75">
      <c r="A28" s="118" t="s">
        <v>114</v>
      </c>
      <c r="B28" s="124" t="s">
        <v>349</v>
      </c>
      <c r="C28" s="75" t="s">
        <v>63</v>
      </c>
      <c r="D28" s="67">
        <v>3853.84616</v>
      </c>
      <c r="E28" s="121">
        <v>107.66211</v>
      </c>
      <c r="F28" s="121">
        <v>104.74729</v>
      </c>
      <c r="G28" s="121">
        <v>584.3636</v>
      </c>
      <c r="H28" s="121">
        <v>174.64648</v>
      </c>
      <c r="I28" s="121">
        <v>267.11274</v>
      </c>
      <c r="J28" s="121">
        <v>323.3244</v>
      </c>
      <c r="K28" s="121">
        <v>419.87522</v>
      </c>
      <c r="L28" s="121">
        <v>130.40332</v>
      </c>
      <c r="M28" s="121">
        <v>197.73265000000004</v>
      </c>
      <c r="N28" s="121">
        <v>617.3536700000001</v>
      </c>
      <c r="O28" s="121">
        <v>68.86396</v>
      </c>
      <c r="P28" s="121">
        <v>187.06956</v>
      </c>
      <c r="Q28" s="121">
        <v>306.21871000000004</v>
      </c>
      <c r="R28" s="121">
        <v>236.39739</v>
      </c>
      <c r="S28" s="121">
        <v>128.07506</v>
      </c>
      <c r="T28" s="69">
        <f>D28-'Bieu 14'!D28</f>
        <v>-502.54186000000027</v>
      </c>
    </row>
    <row r="29" spans="1:19" s="209" customFormat="1" ht="15.75" hidden="1">
      <c r="A29" s="118"/>
      <c r="B29" s="227" t="s">
        <v>311</v>
      </c>
      <c r="C29" s="75" t="s">
        <v>312</v>
      </c>
      <c r="D29" s="226">
        <v>2.88954</v>
      </c>
      <c r="E29" s="121">
        <v>1.49877</v>
      </c>
      <c r="F29" s="121">
        <v>0.06775</v>
      </c>
      <c r="G29" s="121">
        <v>0</v>
      </c>
      <c r="H29" s="121">
        <v>0.21872</v>
      </c>
      <c r="I29" s="121">
        <v>0.29856</v>
      </c>
      <c r="J29" s="121">
        <v>0</v>
      </c>
      <c r="K29" s="121">
        <v>0</v>
      </c>
      <c r="L29" s="121">
        <v>0.02</v>
      </c>
      <c r="M29" s="121">
        <v>0.52084</v>
      </c>
      <c r="N29" s="121">
        <v>0</v>
      </c>
      <c r="O29" s="121">
        <v>0</v>
      </c>
      <c r="P29" s="121">
        <v>0</v>
      </c>
      <c r="Q29" s="121">
        <v>0.2649</v>
      </c>
      <c r="R29" s="121">
        <v>0</v>
      </c>
      <c r="S29" s="121">
        <v>0</v>
      </c>
    </row>
    <row r="30" spans="1:19" s="209" customFormat="1" ht="15.75" hidden="1">
      <c r="A30" s="118"/>
      <c r="B30" s="227" t="s">
        <v>313</v>
      </c>
      <c r="C30" s="75" t="s">
        <v>314</v>
      </c>
      <c r="D30" s="226">
        <v>6.176659999999999</v>
      </c>
      <c r="E30" s="121">
        <v>3.57212</v>
      </c>
      <c r="F30" s="121">
        <v>0.60728</v>
      </c>
      <c r="G30" s="121">
        <v>0.29575</v>
      </c>
      <c r="H30" s="121">
        <v>0.19051</v>
      </c>
      <c r="I30" s="121">
        <v>0</v>
      </c>
      <c r="J30" s="121">
        <v>0.11848</v>
      </c>
      <c r="K30" s="121">
        <v>0.07683</v>
      </c>
      <c r="L30" s="121">
        <v>0.05181</v>
      </c>
      <c r="M30" s="121">
        <v>0</v>
      </c>
      <c r="N30" s="121">
        <v>0.6377</v>
      </c>
      <c r="O30" s="121">
        <v>0.08773</v>
      </c>
      <c r="P30" s="121">
        <v>0.21835</v>
      </c>
      <c r="Q30" s="121">
        <v>0.12967</v>
      </c>
      <c r="R30" s="121">
        <v>0.11059</v>
      </c>
      <c r="S30" s="121">
        <v>0.07984</v>
      </c>
    </row>
    <row r="31" spans="1:19" s="209" customFormat="1" ht="15.75" hidden="1">
      <c r="A31" s="118"/>
      <c r="B31" s="227" t="s">
        <v>315</v>
      </c>
      <c r="C31" s="75" t="s">
        <v>316</v>
      </c>
      <c r="D31" s="226">
        <v>74.61554000000001</v>
      </c>
      <c r="E31" s="121">
        <v>8.66913</v>
      </c>
      <c r="F31" s="121">
        <v>4.6</v>
      </c>
      <c r="G31" s="121">
        <v>2.73369</v>
      </c>
      <c r="H31" s="121">
        <v>2.67615</v>
      </c>
      <c r="I31" s="121">
        <v>1.80605</v>
      </c>
      <c r="J31" s="121">
        <v>0.6323</v>
      </c>
      <c r="K31" s="121">
        <v>2.5726</v>
      </c>
      <c r="L31" s="121">
        <v>5.25231</v>
      </c>
      <c r="M31" s="121">
        <v>4.27918</v>
      </c>
      <c r="N31" s="121">
        <v>24.1232</v>
      </c>
      <c r="O31" s="121">
        <v>3.22295</v>
      </c>
      <c r="P31" s="121">
        <v>1.97519</v>
      </c>
      <c r="Q31" s="121">
        <v>4.45923</v>
      </c>
      <c r="R31" s="121">
        <v>4.52315</v>
      </c>
      <c r="S31" s="121">
        <v>3.09041</v>
      </c>
    </row>
    <row r="32" spans="1:19" s="209" customFormat="1" ht="15.75" hidden="1">
      <c r="A32" s="118"/>
      <c r="B32" s="227" t="s">
        <v>317</v>
      </c>
      <c r="C32" s="75" t="s">
        <v>318</v>
      </c>
      <c r="D32" s="226">
        <v>9.653640000000001</v>
      </c>
      <c r="E32" s="121">
        <v>1.78612</v>
      </c>
      <c r="F32" s="121">
        <v>0.32016</v>
      </c>
      <c r="G32" s="121">
        <v>0</v>
      </c>
      <c r="H32" s="121">
        <v>0.84255</v>
      </c>
      <c r="I32" s="121">
        <v>0.66594</v>
      </c>
      <c r="J32" s="121">
        <v>0</v>
      </c>
      <c r="K32" s="121">
        <v>0</v>
      </c>
      <c r="L32" s="121">
        <v>0</v>
      </c>
      <c r="M32" s="121">
        <v>0.8695</v>
      </c>
      <c r="N32" s="121">
        <v>3.09595</v>
      </c>
      <c r="O32" s="121">
        <v>1.16751</v>
      </c>
      <c r="P32" s="121">
        <v>0</v>
      </c>
      <c r="Q32" s="121">
        <v>0.50136</v>
      </c>
      <c r="R32" s="121">
        <v>0</v>
      </c>
      <c r="S32" s="121">
        <v>0.40455</v>
      </c>
    </row>
    <row r="33" spans="1:19" s="209" customFormat="1" ht="15.75" hidden="1">
      <c r="A33" s="118"/>
      <c r="B33" s="227" t="s">
        <v>319</v>
      </c>
      <c r="C33" s="75" t="s">
        <v>320</v>
      </c>
      <c r="D33" s="226">
        <v>8.00421</v>
      </c>
      <c r="E33" s="121">
        <v>1.90357</v>
      </c>
      <c r="F33" s="121">
        <v>0.32827</v>
      </c>
      <c r="G33" s="121">
        <v>0</v>
      </c>
      <c r="H33" s="121">
        <v>0.18898</v>
      </c>
      <c r="I33" s="121">
        <v>2.29155</v>
      </c>
      <c r="J33" s="121">
        <v>0</v>
      </c>
      <c r="K33" s="121">
        <v>0.0803</v>
      </c>
      <c r="L33" s="121">
        <v>0</v>
      </c>
      <c r="M33" s="121">
        <v>0.8898</v>
      </c>
      <c r="N33" s="121">
        <v>0.63674</v>
      </c>
      <c r="O33" s="121">
        <v>0</v>
      </c>
      <c r="P33" s="121">
        <v>0.43515</v>
      </c>
      <c r="Q33" s="121">
        <v>0.03694</v>
      </c>
      <c r="R33" s="121">
        <v>1.16395</v>
      </c>
      <c r="S33" s="121">
        <v>0.04896</v>
      </c>
    </row>
    <row r="34" spans="1:19" s="209" customFormat="1" ht="15.75" hidden="1">
      <c r="A34" s="118"/>
      <c r="B34" s="227" t="s">
        <v>321</v>
      </c>
      <c r="C34" s="75" t="s">
        <v>322</v>
      </c>
      <c r="D34" s="226">
        <v>1468.3578400000001</v>
      </c>
      <c r="E34" s="121">
        <v>46.68121</v>
      </c>
      <c r="F34" s="121">
        <v>49.25357</v>
      </c>
      <c r="G34" s="121">
        <v>167.58225</v>
      </c>
      <c r="H34" s="121">
        <v>81.94704</v>
      </c>
      <c r="I34" s="121">
        <v>90.4639</v>
      </c>
      <c r="J34" s="121">
        <v>125.9726</v>
      </c>
      <c r="K34" s="121">
        <v>125.22584</v>
      </c>
      <c r="L34" s="121">
        <v>51.15945</v>
      </c>
      <c r="M34" s="121">
        <v>124.96071</v>
      </c>
      <c r="N34" s="121">
        <v>237.22305</v>
      </c>
      <c r="O34" s="121">
        <v>24.43211</v>
      </c>
      <c r="P34" s="121">
        <v>72.75338</v>
      </c>
      <c r="Q34" s="121">
        <v>133.23657</v>
      </c>
      <c r="R34" s="121">
        <v>83.25823</v>
      </c>
      <c r="S34" s="121">
        <v>54.20793</v>
      </c>
    </row>
    <row r="35" spans="1:19" ht="15" customHeight="1">
      <c r="A35" s="118" t="s">
        <v>116</v>
      </c>
      <c r="B35" s="119" t="s">
        <v>117</v>
      </c>
      <c r="C35" s="75" t="s">
        <v>118</v>
      </c>
      <c r="D35" s="67">
        <v>18.00656</v>
      </c>
      <c r="E35" s="121">
        <v>0</v>
      </c>
      <c r="F35" s="121">
        <v>0</v>
      </c>
      <c r="G35" s="121">
        <v>0</v>
      </c>
      <c r="H35" s="121">
        <v>0</v>
      </c>
      <c r="I35" s="121">
        <v>0</v>
      </c>
      <c r="J35" s="121">
        <v>0</v>
      </c>
      <c r="K35" s="121">
        <v>0</v>
      </c>
      <c r="L35" s="121">
        <v>9.13382</v>
      </c>
      <c r="M35" s="121">
        <v>0</v>
      </c>
      <c r="N35" s="121">
        <v>0</v>
      </c>
      <c r="O35" s="121">
        <v>0</v>
      </c>
      <c r="P35" s="121">
        <v>0</v>
      </c>
      <c r="Q35" s="121">
        <v>0</v>
      </c>
      <c r="R35" s="121">
        <v>0</v>
      </c>
      <c r="S35" s="121">
        <v>8.87274</v>
      </c>
    </row>
    <row r="36" spans="1:19" ht="15" customHeight="1">
      <c r="A36" s="118" t="s">
        <v>119</v>
      </c>
      <c r="B36" s="119" t="s">
        <v>120</v>
      </c>
      <c r="C36" s="75" t="s">
        <v>121</v>
      </c>
      <c r="D36" s="67">
        <v>0</v>
      </c>
      <c r="E36" s="121">
        <v>0</v>
      </c>
      <c r="F36" s="121">
        <v>0</v>
      </c>
      <c r="G36" s="121">
        <v>0</v>
      </c>
      <c r="H36" s="121">
        <v>0</v>
      </c>
      <c r="I36" s="121">
        <v>0</v>
      </c>
      <c r="J36" s="121">
        <v>0</v>
      </c>
      <c r="K36" s="121">
        <v>0</v>
      </c>
      <c r="L36" s="121">
        <v>0</v>
      </c>
      <c r="M36" s="121">
        <v>0</v>
      </c>
      <c r="N36" s="121">
        <v>0</v>
      </c>
      <c r="O36" s="121">
        <v>0</v>
      </c>
      <c r="P36" s="121">
        <v>0</v>
      </c>
      <c r="Q36" s="121">
        <v>0</v>
      </c>
      <c r="R36" s="121">
        <v>0</v>
      </c>
      <c r="S36" s="121">
        <v>0</v>
      </c>
    </row>
    <row r="37" spans="1:20" ht="15" customHeight="1">
      <c r="A37" s="118" t="s">
        <v>122</v>
      </c>
      <c r="B37" s="119" t="s">
        <v>123</v>
      </c>
      <c r="C37" s="75" t="s">
        <v>124</v>
      </c>
      <c r="D37" s="67">
        <v>1.42416</v>
      </c>
      <c r="E37" s="121">
        <v>0</v>
      </c>
      <c r="F37" s="121">
        <v>0</v>
      </c>
      <c r="G37" s="121">
        <v>0</v>
      </c>
      <c r="H37" s="121">
        <v>0</v>
      </c>
      <c r="I37" s="121">
        <v>0</v>
      </c>
      <c r="J37" s="121">
        <v>0</v>
      </c>
      <c r="K37" s="121">
        <v>0</v>
      </c>
      <c r="L37" s="121">
        <v>0</v>
      </c>
      <c r="M37" s="121">
        <v>0</v>
      </c>
      <c r="N37" s="121">
        <v>0</v>
      </c>
      <c r="O37" s="121">
        <v>0.60557</v>
      </c>
      <c r="P37" s="121">
        <v>0</v>
      </c>
      <c r="Q37" s="121">
        <v>0</v>
      </c>
      <c r="R37" s="121">
        <v>0</v>
      </c>
      <c r="S37" s="121">
        <v>0.81859</v>
      </c>
      <c r="T37" s="125"/>
    </row>
    <row r="38" spans="1:19" ht="15" customHeight="1">
      <c r="A38" s="118" t="s">
        <v>125</v>
      </c>
      <c r="B38" s="124" t="s">
        <v>126</v>
      </c>
      <c r="C38" s="75" t="s">
        <v>42</v>
      </c>
      <c r="D38" s="67">
        <v>1037.03968</v>
      </c>
      <c r="E38" s="121">
        <v>0</v>
      </c>
      <c r="F38" s="121">
        <v>0</v>
      </c>
      <c r="G38" s="121">
        <v>94.02597</v>
      </c>
      <c r="H38" s="121">
        <v>104.16924</v>
      </c>
      <c r="I38" s="121">
        <v>54.41554</v>
      </c>
      <c r="J38" s="121">
        <v>38.05651</v>
      </c>
      <c r="K38" s="121">
        <v>60.225739999999995</v>
      </c>
      <c r="L38" s="121">
        <v>78.6699</v>
      </c>
      <c r="M38" s="121">
        <v>115.85695</v>
      </c>
      <c r="N38" s="121">
        <v>99.42993</v>
      </c>
      <c r="O38" s="121">
        <v>58.48216</v>
      </c>
      <c r="P38" s="121">
        <v>47.56656</v>
      </c>
      <c r="Q38" s="121">
        <v>108.62474</v>
      </c>
      <c r="R38" s="121">
        <v>111.05758000000002</v>
      </c>
      <c r="S38" s="121">
        <v>66.45886</v>
      </c>
    </row>
    <row r="39" spans="1:19" ht="15.75">
      <c r="A39" s="118" t="s">
        <v>127</v>
      </c>
      <c r="B39" s="124" t="s">
        <v>128</v>
      </c>
      <c r="C39" s="75" t="s">
        <v>43</v>
      </c>
      <c r="D39" s="67">
        <v>330.13029</v>
      </c>
      <c r="E39" s="121">
        <v>89.22028999999999</v>
      </c>
      <c r="F39" s="121">
        <v>240.91</v>
      </c>
      <c r="G39" s="121">
        <v>0</v>
      </c>
      <c r="H39" s="121">
        <v>0</v>
      </c>
      <c r="I39" s="121">
        <v>0</v>
      </c>
      <c r="J39" s="121">
        <v>0</v>
      </c>
      <c r="K39" s="121">
        <v>0</v>
      </c>
      <c r="L39" s="121">
        <v>0</v>
      </c>
      <c r="M39" s="121">
        <v>0</v>
      </c>
      <c r="N39" s="121">
        <v>0</v>
      </c>
      <c r="O39" s="121">
        <v>0</v>
      </c>
      <c r="P39" s="121">
        <v>0</v>
      </c>
      <c r="Q39" s="121">
        <v>0</v>
      </c>
      <c r="R39" s="121">
        <v>0</v>
      </c>
      <c r="S39" s="121">
        <v>0</v>
      </c>
    </row>
    <row r="40" spans="1:19" ht="15" customHeight="1">
      <c r="A40" s="118" t="s">
        <v>129</v>
      </c>
      <c r="B40" s="124" t="s">
        <v>130</v>
      </c>
      <c r="C40" s="75" t="s">
        <v>65</v>
      </c>
      <c r="D40" s="67">
        <v>22.87788</v>
      </c>
      <c r="E40" s="121">
        <v>2.51168</v>
      </c>
      <c r="F40" s="121">
        <v>0.94793</v>
      </c>
      <c r="G40" s="121">
        <v>2.1001</v>
      </c>
      <c r="H40" s="121">
        <v>0.52195</v>
      </c>
      <c r="I40" s="121">
        <v>0.97198</v>
      </c>
      <c r="J40" s="121">
        <v>0.86073</v>
      </c>
      <c r="K40" s="121">
        <v>1.30308</v>
      </c>
      <c r="L40" s="121">
        <v>0.85128</v>
      </c>
      <c r="M40" s="121">
        <v>1.57718</v>
      </c>
      <c r="N40" s="121">
        <v>0.70544</v>
      </c>
      <c r="O40" s="121">
        <v>1.07593</v>
      </c>
      <c r="P40" s="121">
        <v>3.12034</v>
      </c>
      <c r="Q40" s="121">
        <v>2.31766</v>
      </c>
      <c r="R40" s="121">
        <v>2.30353</v>
      </c>
      <c r="S40" s="121">
        <v>1.70907</v>
      </c>
    </row>
    <row r="41" spans="1:19" ht="15.75">
      <c r="A41" s="118" t="s">
        <v>131</v>
      </c>
      <c r="B41" s="124" t="s">
        <v>132</v>
      </c>
      <c r="C41" s="75" t="s">
        <v>133</v>
      </c>
      <c r="D41" s="67">
        <v>0.1918</v>
      </c>
      <c r="E41" s="121">
        <v>0.1918</v>
      </c>
      <c r="F41" s="121">
        <v>0</v>
      </c>
      <c r="G41" s="121">
        <v>0</v>
      </c>
      <c r="H41" s="121">
        <v>0</v>
      </c>
      <c r="I41" s="121">
        <v>0</v>
      </c>
      <c r="J41" s="121">
        <v>0</v>
      </c>
      <c r="K41" s="121">
        <v>0</v>
      </c>
      <c r="L41" s="121">
        <v>0</v>
      </c>
      <c r="M41" s="121">
        <v>0</v>
      </c>
      <c r="N41" s="121">
        <v>0</v>
      </c>
      <c r="O41" s="121">
        <v>0</v>
      </c>
      <c r="P41" s="121">
        <v>0</v>
      </c>
      <c r="Q41" s="121">
        <v>0</v>
      </c>
      <c r="R41" s="121">
        <v>0</v>
      </c>
      <c r="S41" s="121">
        <v>0</v>
      </c>
    </row>
    <row r="42" spans="1:19" ht="15" customHeight="1">
      <c r="A42" s="118" t="s">
        <v>134</v>
      </c>
      <c r="B42" s="124" t="s">
        <v>135</v>
      </c>
      <c r="C42" s="75" t="s">
        <v>136</v>
      </c>
      <c r="D42" s="67">
        <v>0</v>
      </c>
      <c r="E42" s="121">
        <v>0</v>
      </c>
      <c r="F42" s="121">
        <v>0</v>
      </c>
      <c r="G42" s="121">
        <v>0</v>
      </c>
      <c r="H42" s="121">
        <v>0</v>
      </c>
      <c r="I42" s="121">
        <v>0</v>
      </c>
      <c r="J42" s="121">
        <v>0</v>
      </c>
      <c r="K42" s="121">
        <v>0</v>
      </c>
      <c r="L42" s="121">
        <v>0</v>
      </c>
      <c r="M42" s="121">
        <v>0</v>
      </c>
      <c r="N42" s="121">
        <v>0</v>
      </c>
      <c r="O42" s="121">
        <v>0</v>
      </c>
      <c r="P42" s="121">
        <v>0</v>
      </c>
      <c r="Q42" s="121">
        <v>0</v>
      </c>
      <c r="R42" s="121">
        <v>0</v>
      </c>
      <c r="S42" s="121">
        <v>0</v>
      </c>
    </row>
    <row r="43" spans="1:19" ht="15" customHeight="1">
      <c r="A43" s="118" t="s">
        <v>137</v>
      </c>
      <c r="B43" s="124" t="s">
        <v>138</v>
      </c>
      <c r="C43" s="75" t="s">
        <v>139</v>
      </c>
      <c r="D43" s="67">
        <v>106.4964</v>
      </c>
      <c r="E43" s="121">
        <v>4.8982</v>
      </c>
      <c r="F43" s="121">
        <v>19.60717</v>
      </c>
      <c r="G43" s="121">
        <v>0</v>
      </c>
      <c r="H43" s="121">
        <v>9.10553</v>
      </c>
      <c r="I43" s="121">
        <v>0.88065</v>
      </c>
      <c r="J43" s="121">
        <v>0</v>
      </c>
      <c r="K43" s="121">
        <v>0</v>
      </c>
      <c r="L43" s="121">
        <v>10.43826</v>
      </c>
      <c r="M43" s="121">
        <v>23.52584</v>
      </c>
      <c r="N43" s="121">
        <v>0.4079</v>
      </c>
      <c r="O43" s="121">
        <v>5.2995</v>
      </c>
      <c r="P43" s="121">
        <v>0</v>
      </c>
      <c r="Q43" s="121">
        <v>6.71314</v>
      </c>
      <c r="R43" s="121">
        <v>21.00026</v>
      </c>
      <c r="S43" s="121">
        <v>4.61995</v>
      </c>
    </row>
    <row r="44" spans="1:19" ht="15.75">
      <c r="A44" s="118" t="s">
        <v>140</v>
      </c>
      <c r="B44" s="124" t="s">
        <v>141</v>
      </c>
      <c r="C44" s="75" t="s">
        <v>142</v>
      </c>
      <c r="D44" s="67">
        <v>24.79901</v>
      </c>
      <c r="E44" s="121">
        <v>0</v>
      </c>
      <c r="F44" s="121">
        <v>6.82936</v>
      </c>
      <c r="G44" s="121">
        <v>0.51719</v>
      </c>
      <c r="H44" s="121">
        <v>0.0758</v>
      </c>
      <c r="I44" s="121">
        <v>3.22825</v>
      </c>
      <c r="J44" s="121">
        <v>0</v>
      </c>
      <c r="K44" s="121">
        <v>0.78224</v>
      </c>
      <c r="L44" s="121">
        <v>3.44702</v>
      </c>
      <c r="M44" s="121">
        <v>2.36942</v>
      </c>
      <c r="N44" s="121">
        <v>0.57266</v>
      </c>
      <c r="O44" s="121">
        <v>0.96095</v>
      </c>
      <c r="P44" s="121">
        <v>2.97232</v>
      </c>
      <c r="Q44" s="121">
        <v>0.0589</v>
      </c>
      <c r="R44" s="121">
        <v>2.9849</v>
      </c>
      <c r="S44" s="121">
        <v>0</v>
      </c>
    </row>
    <row r="45" spans="1:19" ht="15.75">
      <c r="A45" s="118" t="s">
        <v>143</v>
      </c>
      <c r="B45" s="124" t="s">
        <v>144</v>
      </c>
      <c r="C45" s="75" t="s">
        <v>145</v>
      </c>
      <c r="D45" s="67">
        <v>128.91271</v>
      </c>
      <c r="E45" s="121">
        <v>0</v>
      </c>
      <c r="F45" s="121">
        <v>0</v>
      </c>
      <c r="G45" s="121">
        <v>0</v>
      </c>
      <c r="H45" s="121">
        <v>2.96116</v>
      </c>
      <c r="I45" s="121">
        <v>0</v>
      </c>
      <c r="J45" s="121">
        <v>0</v>
      </c>
      <c r="K45" s="121">
        <v>0</v>
      </c>
      <c r="L45" s="121">
        <v>19.27041</v>
      </c>
      <c r="M45" s="121">
        <v>38.193</v>
      </c>
      <c r="N45" s="121">
        <v>0</v>
      </c>
      <c r="O45" s="121">
        <v>0</v>
      </c>
      <c r="P45" s="121">
        <v>0</v>
      </c>
      <c r="Q45" s="121">
        <v>36.1642</v>
      </c>
      <c r="R45" s="121">
        <v>32.32394</v>
      </c>
      <c r="S45" s="121">
        <v>0</v>
      </c>
    </row>
    <row r="46" spans="1:20" ht="15" customHeight="1">
      <c r="A46" s="118" t="s">
        <v>146</v>
      </c>
      <c r="B46" s="119" t="s">
        <v>147</v>
      </c>
      <c r="C46" s="75" t="s">
        <v>148</v>
      </c>
      <c r="D46" s="67">
        <v>0</v>
      </c>
      <c r="E46" s="121">
        <v>0</v>
      </c>
      <c r="F46" s="121">
        <v>0</v>
      </c>
      <c r="G46" s="121">
        <v>0</v>
      </c>
      <c r="H46" s="121">
        <v>0</v>
      </c>
      <c r="I46" s="121">
        <v>0</v>
      </c>
      <c r="J46" s="121">
        <v>0</v>
      </c>
      <c r="K46" s="121">
        <v>0</v>
      </c>
      <c r="L46" s="121">
        <v>0</v>
      </c>
      <c r="M46" s="121">
        <v>0</v>
      </c>
      <c r="N46" s="121">
        <v>0</v>
      </c>
      <c r="O46" s="121">
        <v>0</v>
      </c>
      <c r="P46" s="121">
        <v>0</v>
      </c>
      <c r="Q46" s="121">
        <v>0</v>
      </c>
      <c r="R46" s="121">
        <v>0</v>
      </c>
      <c r="S46" s="121">
        <v>0</v>
      </c>
      <c r="T46" s="69"/>
    </row>
    <row r="47" spans="1:20" ht="15" customHeight="1">
      <c r="A47" s="118" t="s">
        <v>149</v>
      </c>
      <c r="B47" s="119" t="s">
        <v>150</v>
      </c>
      <c r="C47" s="75" t="s">
        <v>151</v>
      </c>
      <c r="D47" s="67">
        <v>4.12905</v>
      </c>
      <c r="E47" s="121">
        <v>3.95915</v>
      </c>
      <c r="F47" s="121">
        <v>0</v>
      </c>
      <c r="G47" s="121">
        <v>0</v>
      </c>
      <c r="H47" s="121">
        <v>0</v>
      </c>
      <c r="I47" s="121">
        <v>0</v>
      </c>
      <c r="J47" s="121">
        <v>0</v>
      </c>
      <c r="K47" s="121">
        <v>0</v>
      </c>
      <c r="L47" s="121">
        <v>0</v>
      </c>
      <c r="M47" s="121">
        <v>0</v>
      </c>
      <c r="N47" s="121">
        <v>0</v>
      </c>
      <c r="O47" s="121">
        <v>0</v>
      </c>
      <c r="P47" s="121">
        <v>0</v>
      </c>
      <c r="Q47" s="121">
        <v>0</v>
      </c>
      <c r="R47" s="121">
        <v>0.1699</v>
      </c>
      <c r="S47" s="121">
        <v>0</v>
      </c>
      <c r="T47" s="69"/>
    </row>
    <row r="48" spans="1:19" ht="15" customHeight="1">
      <c r="A48" s="118" t="s">
        <v>152</v>
      </c>
      <c r="B48" s="119" t="s">
        <v>153</v>
      </c>
      <c r="C48" s="75" t="s">
        <v>154</v>
      </c>
      <c r="D48" s="67">
        <v>4.71626</v>
      </c>
      <c r="E48" s="121">
        <v>0</v>
      </c>
      <c r="F48" s="121">
        <v>1.50031</v>
      </c>
      <c r="G48" s="121">
        <v>0</v>
      </c>
      <c r="H48" s="121">
        <v>0</v>
      </c>
      <c r="I48" s="121">
        <v>0.30577</v>
      </c>
      <c r="J48" s="121">
        <v>0</v>
      </c>
      <c r="K48" s="121">
        <v>0</v>
      </c>
      <c r="L48" s="121">
        <v>0</v>
      </c>
      <c r="M48" s="121">
        <v>0.80337</v>
      </c>
      <c r="N48" s="121">
        <v>0</v>
      </c>
      <c r="O48" s="121">
        <v>0</v>
      </c>
      <c r="P48" s="121">
        <v>1.97068</v>
      </c>
      <c r="Q48" s="121">
        <v>0.114</v>
      </c>
      <c r="R48" s="121">
        <v>0.02213</v>
      </c>
      <c r="S48" s="121">
        <v>0</v>
      </c>
    </row>
    <row r="49" spans="1:20" ht="15" customHeight="1">
      <c r="A49" s="118" t="s">
        <v>155</v>
      </c>
      <c r="B49" s="119" t="s">
        <v>156</v>
      </c>
      <c r="C49" s="75" t="s">
        <v>157</v>
      </c>
      <c r="D49" s="67">
        <v>14.61443</v>
      </c>
      <c r="E49" s="121">
        <v>0</v>
      </c>
      <c r="F49" s="121">
        <v>0</v>
      </c>
      <c r="G49" s="121">
        <v>0</v>
      </c>
      <c r="H49" s="121">
        <v>0</v>
      </c>
      <c r="I49" s="121">
        <v>0</v>
      </c>
      <c r="J49" s="121">
        <v>0</v>
      </c>
      <c r="K49" s="121">
        <v>14.61443</v>
      </c>
      <c r="L49" s="121">
        <v>0</v>
      </c>
      <c r="M49" s="121">
        <v>0</v>
      </c>
      <c r="N49" s="121">
        <v>0</v>
      </c>
      <c r="O49" s="121">
        <v>0</v>
      </c>
      <c r="P49" s="121">
        <v>0</v>
      </c>
      <c r="Q49" s="121">
        <v>0</v>
      </c>
      <c r="R49" s="121">
        <v>0</v>
      </c>
      <c r="S49" s="121">
        <v>0</v>
      </c>
      <c r="T49" s="69"/>
    </row>
    <row r="50" spans="1:20" ht="15" customHeight="1">
      <c r="A50" s="118" t="s">
        <v>158</v>
      </c>
      <c r="B50" s="119" t="s">
        <v>159</v>
      </c>
      <c r="C50" s="75" t="s">
        <v>160</v>
      </c>
      <c r="D50" s="67">
        <v>117.31475</v>
      </c>
      <c r="E50" s="121">
        <v>0</v>
      </c>
      <c r="F50" s="121">
        <v>0</v>
      </c>
      <c r="G50" s="121">
        <v>0</v>
      </c>
      <c r="H50" s="121">
        <v>24.67764</v>
      </c>
      <c r="I50" s="121">
        <v>0</v>
      </c>
      <c r="J50" s="121">
        <v>0</v>
      </c>
      <c r="K50" s="121">
        <v>0</v>
      </c>
      <c r="L50" s="121">
        <v>56.24399</v>
      </c>
      <c r="M50" s="121">
        <v>36.39312</v>
      </c>
      <c r="N50" s="121">
        <v>0</v>
      </c>
      <c r="O50" s="121">
        <v>0</v>
      </c>
      <c r="P50" s="121">
        <v>0</v>
      </c>
      <c r="Q50" s="121">
        <v>0</v>
      </c>
      <c r="R50" s="121">
        <v>0</v>
      </c>
      <c r="S50" s="121">
        <v>0</v>
      </c>
      <c r="T50" s="69"/>
    </row>
    <row r="51" spans="1:19" ht="15" customHeight="1">
      <c r="A51" s="118" t="s">
        <v>161</v>
      </c>
      <c r="B51" s="119" t="s">
        <v>162</v>
      </c>
      <c r="C51" s="75" t="s">
        <v>163</v>
      </c>
      <c r="D51" s="67">
        <v>0</v>
      </c>
      <c r="E51" s="121">
        <v>0</v>
      </c>
      <c r="F51" s="121">
        <v>0</v>
      </c>
      <c r="G51" s="121">
        <v>0</v>
      </c>
      <c r="H51" s="121">
        <v>0</v>
      </c>
      <c r="I51" s="121">
        <v>0</v>
      </c>
      <c r="J51" s="121">
        <v>0</v>
      </c>
      <c r="K51" s="121">
        <v>0</v>
      </c>
      <c r="L51" s="121">
        <v>0</v>
      </c>
      <c r="M51" s="121">
        <v>0</v>
      </c>
      <c r="N51" s="121">
        <v>0</v>
      </c>
      <c r="O51" s="121">
        <v>0</v>
      </c>
      <c r="P51" s="121">
        <v>0</v>
      </c>
      <c r="Q51" s="121">
        <v>0</v>
      </c>
      <c r="R51" s="121">
        <v>0</v>
      </c>
      <c r="S51" s="121">
        <v>0</v>
      </c>
    </row>
    <row r="52" spans="1:20" s="117" customFormat="1" ht="15.75">
      <c r="A52" s="112">
        <v>3</v>
      </c>
      <c r="B52" s="113" t="s">
        <v>164</v>
      </c>
      <c r="C52" s="89" t="s">
        <v>165</v>
      </c>
      <c r="D52" s="68">
        <v>716.5617299999999</v>
      </c>
      <c r="E52" s="115">
        <v>0</v>
      </c>
      <c r="F52" s="115">
        <v>0</v>
      </c>
      <c r="G52" s="115">
        <v>0</v>
      </c>
      <c r="H52" s="115">
        <v>0</v>
      </c>
      <c r="I52" s="115">
        <v>0</v>
      </c>
      <c r="J52" s="115">
        <v>0</v>
      </c>
      <c r="K52" s="115">
        <v>0</v>
      </c>
      <c r="L52" s="115">
        <v>287.79818</v>
      </c>
      <c r="M52" s="115">
        <v>0</v>
      </c>
      <c r="N52" s="115">
        <v>0</v>
      </c>
      <c r="O52" s="115">
        <v>75.34837</v>
      </c>
      <c r="P52" s="115">
        <v>0</v>
      </c>
      <c r="Q52" s="115">
        <v>182.58087</v>
      </c>
      <c r="R52" s="115">
        <v>14.96829</v>
      </c>
      <c r="S52" s="115">
        <v>155.86602</v>
      </c>
      <c r="T52" s="122">
        <f>D52/'Bieu 18'!$AZ$6*100</f>
        <v>1.1937954747162622</v>
      </c>
    </row>
    <row r="53" spans="1:19" ht="15" customHeight="1">
      <c r="A53" s="112">
        <v>4</v>
      </c>
      <c r="B53" s="113" t="s">
        <v>207</v>
      </c>
      <c r="C53" s="114" t="s">
        <v>208</v>
      </c>
      <c r="D53" s="68">
        <v>0</v>
      </c>
      <c r="E53" s="115"/>
      <c r="F53" s="115"/>
      <c r="G53" s="115"/>
      <c r="H53" s="115"/>
      <c r="I53" s="115"/>
      <c r="J53" s="115"/>
      <c r="K53" s="115"/>
      <c r="L53" s="115"/>
      <c r="M53" s="115"/>
      <c r="N53" s="115"/>
      <c r="O53" s="115"/>
      <c r="P53" s="115"/>
      <c r="Q53" s="115"/>
      <c r="R53" s="121"/>
      <c r="S53" s="121"/>
    </row>
    <row r="54" spans="1:19" ht="15" customHeight="1">
      <c r="A54" s="112">
        <v>5</v>
      </c>
      <c r="B54" s="113" t="s">
        <v>209</v>
      </c>
      <c r="C54" s="89" t="s">
        <v>210</v>
      </c>
      <c r="D54" s="68">
        <v>0</v>
      </c>
      <c r="E54" s="115"/>
      <c r="F54" s="115"/>
      <c r="G54" s="115"/>
      <c r="H54" s="115"/>
      <c r="I54" s="115"/>
      <c r="J54" s="115"/>
      <c r="K54" s="115"/>
      <c r="L54" s="115"/>
      <c r="M54" s="115"/>
      <c r="N54" s="115"/>
      <c r="O54" s="115"/>
      <c r="P54" s="115"/>
      <c r="Q54" s="115"/>
      <c r="R54" s="121"/>
      <c r="S54" s="121"/>
    </row>
    <row r="55" spans="1:19" ht="15.75">
      <c r="A55" s="112">
        <v>6</v>
      </c>
      <c r="B55" s="126" t="s">
        <v>211</v>
      </c>
      <c r="C55" s="89" t="s">
        <v>212</v>
      </c>
      <c r="D55" s="68">
        <v>2762.51471</v>
      </c>
      <c r="E55" s="115">
        <v>816.5315199999999</v>
      </c>
      <c r="F55" s="115">
        <v>1945.9831900000001</v>
      </c>
      <c r="G55" s="115"/>
      <c r="H55" s="115"/>
      <c r="I55" s="115"/>
      <c r="J55" s="115"/>
      <c r="K55" s="115"/>
      <c r="L55" s="115"/>
      <c r="M55" s="115"/>
      <c r="N55" s="115"/>
      <c r="O55" s="115"/>
      <c r="P55" s="115"/>
      <c r="Q55" s="115"/>
      <c r="R55" s="121"/>
      <c r="S55" s="121"/>
    </row>
    <row r="56" spans="1:12" ht="21" customHeight="1">
      <c r="A56" s="924" t="s">
        <v>213</v>
      </c>
      <c r="B56" s="925"/>
      <c r="C56" s="925"/>
      <c r="D56" s="925"/>
      <c r="G56" s="410"/>
      <c r="J56" s="411"/>
      <c r="K56" s="410"/>
      <c r="L56" s="411"/>
    </row>
    <row r="57" spans="2:109" s="444" customFormat="1" ht="27.75" customHeight="1">
      <c r="B57" s="894" t="s">
        <v>504</v>
      </c>
      <c r="C57" s="894"/>
      <c r="D57" s="894"/>
      <c r="E57" s="894"/>
      <c r="F57" s="894"/>
      <c r="G57" s="894"/>
      <c r="H57" s="445"/>
      <c r="J57" s="894" t="s">
        <v>505</v>
      </c>
      <c r="K57" s="894"/>
      <c r="L57" s="894"/>
      <c r="M57" s="894"/>
      <c r="N57" s="894"/>
      <c r="O57" s="894"/>
      <c r="P57" s="894"/>
      <c r="Q57" s="894"/>
      <c r="R57" s="448"/>
      <c r="S57" s="448"/>
      <c r="T57" s="448"/>
      <c r="U57" s="448"/>
      <c r="V57" s="448"/>
      <c r="W57" s="448"/>
      <c r="X57" s="448"/>
      <c r="Y57" s="448"/>
      <c r="Z57" s="448"/>
      <c r="AA57" s="448"/>
      <c r="AB57" s="448"/>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c r="BN57" s="446"/>
      <c r="BO57" s="446"/>
      <c r="BP57" s="446"/>
      <c r="BQ57" s="446"/>
      <c r="BR57" s="446"/>
      <c r="BS57" s="446"/>
      <c r="BT57" s="446"/>
      <c r="BU57" s="446"/>
      <c r="BV57" s="446"/>
      <c r="BW57" s="446"/>
      <c r="BX57" s="446"/>
      <c r="BY57" s="446"/>
      <c r="BZ57" s="446"/>
      <c r="CA57" s="446"/>
      <c r="CB57" s="446"/>
      <c r="CC57" s="446"/>
      <c r="CD57" s="446"/>
      <c r="CE57" s="446"/>
      <c r="CF57" s="446"/>
      <c r="CG57" s="446"/>
      <c r="CH57" s="446"/>
      <c r="CI57" s="446"/>
      <c r="CJ57" s="446"/>
      <c r="CK57" s="446"/>
      <c r="CL57" s="446"/>
      <c r="CM57" s="446"/>
      <c r="CN57" s="446"/>
      <c r="CO57" s="446"/>
      <c r="CP57" s="446"/>
      <c r="CQ57" s="446"/>
      <c r="CR57" s="446"/>
      <c r="CS57" s="446"/>
      <c r="CT57" s="446"/>
      <c r="CU57" s="446"/>
      <c r="CV57" s="446"/>
      <c r="CW57" s="446"/>
      <c r="CX57" s="446"/>
      <c r="CY57" s="446"/>
      <c r="CZ57" s="446"/>
      <c r="DA57" s="446"/>
      <c r="DB57" s="446"/>
      <c r="DC57" s="446"/>
      <c r="DD57" s="446"/>
      <c r="DE57" s="446"/>
    </row>
    <row r="58" spans="2:109" s="414" customFormat="1" ht="27.75" customHeight="1">
      <c r="B58" s="413"/>
      <c r="C58" s="413"/>
      <c r="E58" s="415"/>
      <c r="F58" s="416"/>
      <c r="G58" s="416"/>
      <c r="H58" s="416"/>
      <c r="J58" s="893" t="s">
        <v>506</v>
      </c>
      <c r="K58" s="893"/>
      <c r="L58" s="893"/>
      <c r="M58" s="893"/>
      <c r="N58" s="893"/>
      <c r="O58" s="893"/>
      <c r="P58" s="893"/>
      <c r="Q58" s="893"/>
      <c r="R58" s="449"/>
      <c r="S58" s="449"/>
      <c r="T58" s="449"/>
      <c r="U58" s="449"/>
      <c r="V58" s="449"/>
      <c r="W58" s="449"/>
      <c r="X58" s="449"/>
      <c r="Y58" s="449"/>
      <c r="Z58" s="449"/>
      <c r="AA58" s="449"/>
      <c r="AB58" s="449"/>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c r="CN58" s="418"/>
      <c r="CO58" s="418"/>
      <c r="CP58" s="418"/>
      <c r="CQ58" s="418"/>
      <c r="CR58" s="418"/>
      <c r="CS58" s="418"/>
      <c r="CT58" s="418"/>
      <c r="CU58" s="418"/>
      <c r="CV58" s="418"/>
      <c r="CW58" s="418"/>
      <c r="CX58" s="418"/>
      <c r="CY58" s="418"/>
      <c r="CZ58" s="418"/>
      <c r="DA58" s="418"/>
      <c r="DB58" s="418"/>
      <c r="DC58" s="418"/>
      <c r="DD58" s="418"/>
      <c r="DE58" s="418"/>
    </row>
    <row r="62" spans="2:7" ht="20.25">
      <c r="B62" s="894" t="s">
        <v>806</v>
      </c>
      <c r="C62" s="894"/>
      <c r="D62" s="894"/>
      <c r="E62" s="894"/>
      <c r="F62" s="894"/>
      <c r="G62" s="894"/>
    </row>
  </sheetData>
  <sheetProtection/>
  <mergeCells count="12">
    <mergeCell ref="B62:G62"/>
    <mergeCell ref="A1:B1"/>
    <mergeCell ref="A3:S3"/>
    <mergeCell ref="A5:A6"/>
    <mergeCell ref="B5:B6"/>
    <mergeCell ref="C5:C6"/>
    <mergeCell ref="B57:G57"/>
    <mergeCell ref="D5:D6"/>
    <mergeCell ref="E5:S5"/>
    <mergeCell ref="J57:Q57"/>
    <mergeCell ref="J58:Q58"/>
    <mergeCell ref="A56:D56"/>
  </mergeCells>
  <printOptions/>
  <pageMargins left="0.36" right="0.1968503937007874" top="0.94" bottom="0.3937007874015748" header="0.31496062992125984" footer="0.31496062992125984"/>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CZ11"/>
  <sheetViews>
    <sheetView zoomScale="90" zoomScaleNormal="90" zoomScalePageLayoutView="0" workbookViewId="0" topLeftCell="D1">
      <selection activeCell="B9" sqref="B9:E9"/>
    </sheetView>
  </sheetViews>
  <sheetFormatPr defaultColWidth="9.140625" defaultRowHeight="12.75"/>
  <cols>
    <col min="1" max="1" width="7.421875" style="50" customWidth="1"/>
    <col min="2" max="2" width="27.7109375" style="51" customWidth="1"/>
    <col min="3" max="3" width="23.421875" style="51" customWidth="1"/>
    <col min="4" max="4" width="16.7109375" style="51" customWidth="1"/>
    <col min="5" max="5" width="14.8515625" style="52" customWidth="1"/>
    <col min="6" max="8" width="6.7109375" style="53" bestFit="1" customWidth="1"/>
    <col min="9" max="9" width="7.00390625" style="53" bestFit="1" customWidth="1"/>
    <col min="10" max="10" width="6.140625" style="20" bestFit="1" customWidth="1"/>
    <col min="11" max="12" width="6.7109375" style="20" bestFit="1" customWidth="1"/>
    <col min="13" max="13" width="6.7109375" style="20" customWidth="1"/>
    <col min="14" max="14" width="24.28125" style="21" customWidth="1"/>
    <col min="15" max="15" width="20.57421875" style="21" customWidth="1"/>
    <col min="16" max="16" width="23.8515625" style="21" customWidth="1"/>
    <col min="17" max="16384" width="9.140625" style="51" customWidth="1"/>
  </cols>
  <sheetData>
    <row r="1" spans="1:13" s="21" customFormat="1" ht="19.5">
      <c r="A1" s="741" t="s">
        <v>36</v>
      </c>
      <c r="B1" s="741"/>
      <c r="C1" s="17"/>
      <c r="D1" s="17"/>
      <c r="E1" s="18"/>
      <c r="F1" s="19"/>
      <c r="G1" s="19"/>
      <c r="H1" s="19"/>
      <c r="I1" s="19"/>
      <c r="J1" s="20"/>
      <c r="K1" s="20"/>
      <c r="L1" s="20"/>
      <c r="M1" s="20"/>
    </row>
    <row r="2" spans="1:13" s="21" customFormat="1" ht="15.75">
      <c r="A2" s="22"/>
      <c r="B2" s="22"/>
      <c r="C2" s="17"/>
      <c r="D2" s="17"/>
      <c r="E2" s="18"/>
      <c r="F2" s="19"/>
      <c r="G2" s="19"/>
      <c r="H2" s="19"/>
      <c r="I2" s="19"/>
      <c r="J2" s="20"/>
      <c r="K2" s="20"/>
      <c r="L2" s="20"/>
      <c r="M2" s="20"/>
    </row>
    <row r="3" spans="1:17" s="25" customFormat="1" ht="57" customHeight="1">
      <c r="A3" s="742" t="s">
        <v>37</v>
      </c>
      <c r="B3" s="742"/>
      <c r="C3" s="742"/>
      <c r="D3" s="742"/>
      <c r="E3" s="742"/>
      <c r="F3" s="742"/>
      <c r="G3" s="742"/>
      <c r="H3" s="742"/>
      <c r="I3" s="742"/>
      <c r="J3" s="742"/>
      <c r="K3" s="742"/>
      <c r="L3" s="742"/>
      <c r="M3" s="742"/>
      <c r="N3" s="742"/>
      <c r="O3" s="742"/>
      <c r="P3" s="742"/>
      <c r="Q3" s="24"/>
    </row>
    <row r="4" spans="1:16" s="25" customFormat="1" ht="15.75">
      <c r="A4" s="26"/>
      <c r="B4" s="26"/>
      <c r="C4" s="26"/>
      <c r="D4" s="26"/>
      <c r="E4" s="26"/>
      <c r="F4" s="26"/>
      <c r="G4" s="26"/>
      <c r="H4" s="26"/>
      <c r="I4" s="26"/>
      <c r="J4" s="26"/>
      <c r="K4" s="26"/>
      <c r="L4" s="26"/>
      <c r="M4" s="26"/>
      <c r="N4" s="26"/>
      <c r="O4" s="26"/>
      <c r="P4" s="26"/>
    </row>
    <row r="5" spans="1:16" s="25" customFormat="1" ht="15.75">
      <c r="A5" s="26"/>
      <c r="B5" s="26"/>
      <c r="C5" s="26"/>
      <c r="D5" s="26"/>
      <c r="E5" s="26"/>
      <c r="F5" s="26"/>
      <c r="G5" s="26"/>
      <c r="H5" s="26"/>
      <c r="I5" s="26"/>
      <c r="J5" s="26"/>
      <c r="K5" s="26"/>
      <c r="L5" s="26"/>
      <c r="M5" s="26"/>
      <c r="N5" s="26"/>
      <c r="O5" s="26"/>
      <c r="P5" s="26"/>
    </row>
    <row r="6" spans="1:35" s="28" customFormat="1" ht="27" customHeight="1">
      <c r="A6" s="739" t="s">
        <v>8</v>
      </c>
      <c r="B6" s="739" t="s">
        <v>4</v>
      </c>
      <c r="C6" s="739" t="s">
        <v>0</v>
      </c>
      <c r="D6" s="739" t="s">
        <v>27</v>
      </c>
      <c r="E6" s="743" t="s">
        <v>9</v>
      </c>
      <c r="F6" s="745" t="s">
        <v>38</v>
      </c>
      <c r="G6" s="745"/>
      <c r="H6" s="745"/>
      <c r="I6" s="745"/>
      <c r="J6" s="745"/>
      <c r="K6" s="745"/>
      <c r="L6" s="745"/>
      <c r="M6" s="745"/>
      <c r="N6" s="739" t="s">
        <v>39</v>
      </c>
      <c r="O6" s="739" t="s">
        <v>40</v>
      </c>
      <c r="P6" s="739" t="s">
        <v>41</v>
      </c>
      <c r="Q6" s="27"/>
      <c r="R6" s="27"/>
      <c r="S6" s="27"/>
      <c r="T6" s="27"/>
      <c r="U6" s="27"/>
      <c r="V6" s="27"/>
      <c r="W6" s="27"/>
      <c r="X6" s="27"/>
      <c r="Y6" s="27"/>
      <c r="Z6" s="27"/>
      <c r="AA6" s="27"/>
      <c r="AB6" s="27"/>
      <c r="AC6" s="27"/>
      <c r="AD6" s="27"/>
      <c r="AE6" s="27"/>
      <c r="AF6" s="27"/>
      <c r="AG6" s="27"/>
      <c r="AH6" s="27"/>
      <c r="AI6" s="27"/>
    </row>
    <row r="7" spans="1:104" s="33" customFormat="1" ht="51" customHeight="1">
      <c r="A7" s="740"/>
      <c r="B7" s="740"/>
      <c r="C7" s="740"/>
      <c r="D7" s="740"/>
      <c r="E7" s="744"/>
      <c r="F7" s="29" t="s">
        <v>42</v>
      </c>
      <c r="G7" s="30" t="s">
        <v>43</v>
      </c>
      <c r="H7" s="30" t="s">
        <v>44</v>
      </c>
      <c r="I7" s="30" t="s">
        <v>45</v>
      </c>
      <c r="J7" s="31" t="s">
        <v>46</v>
      </c>
      <c r="K7" s="31" t="s">
        <v>47</v>
      </c>
      <c r="L7" s="31" t="s">
        <v>48</v>
      </c>
      <c r="M7" s="31" t="s">
        <v>49</v>
      </c>
      <c r="N7" s="740"/>
      <c r="O7" s="740"/>
      <c r="P7" s="740"/>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row>
    <row r="8" spans="1:16" s="41" customFormat="1" ht="26.25" customHeight="1">
      <c r="A8" s="34">
        <v>1</v>
      </c>
      <c r="B8" s="35" t="s">
        <v>50</v>
      </c>
      <c r="C8" s="36"/>
      <c r="D8" s="37"/>
      <c r="E8" s="38"/>
      <c r="F8" s="36"/>
      <c r="G8" s="36"/>
      <c r="H8" s="36"/>
      <c r="I8" s="36"/>
      <c r="J8" s="39"/>
      <c r="K8" s="39"/>
      <c r="L8" s="39"/>
      <c r="M8" s="39"/>
      <c r="N8" s="40"/>
      <c r="O8" s="40"/>
      <c r="P8" s="40"/>
    </row>
    <row r="9" spans="1:16" s="45" customFormat="1" ht="28.5" customHeight="1">
      <c r="A9" s="34">
        <v>2</v>
      </c>
      <c r="B9" s="35" t="s">
        <v>50</v>
      </c>
      <c r="C9" s="36"/>
      <c r="D9" s="37"/>
      <c r="E9" s="38"/>
      <c r="F9" s="42"/>
      <c r="G9" s="42"/>
      <c r="H9" s="42"/>
      <c r="I9" s="42"/>
      <c r="J9" s="43"/>
      <c r="K9" s="43"/>
      <c r="L9" s="43"/>
      <c r="M9" s="43"/>
      <c r="N9" s="44"/>
      <c r="O9" s="44"/>
      <c r="P9" s="44"/>
    </row>
    <row r="10" spans="1:16" s="45" customFormat="1" ht="27" customHeight="1">
      <c r="A10" s="34" t="s">
        <v>50</v>
      </c>
      <c r="B10" s="46" t="s">
        <v>50</v>
      </c>
      <c r="C10" s="36"/>
      <c r="D10" s="37"/>
      <c r="E10" s="38"/>
      <c r="F10" s="42"/>
      <c r="G10" s="42"/>
      <c r="H10" s="42"/>
      <c r="I10" s="42"/>
      <c r="J10" s="43"/>
      <c r="K10" s="43"/>
      <c r="L10" s="43"/>
      <c r="M10" s="43"/>
      <c r="N10" s="44"/>
      <c r="O10" s="44"/>
      <c r="P10" s="44"/>
    </row>
    <row r="11" spans="1:16" s="49" customFormat="1" ht="24" customHeight="1">
      <c r="A11" s="47"/>
      <c r="B11" s="48" t="s">
        <v>51</v>
      </c>
      <c r="C11" s="48" t="s">
        <v>52</v>
      </c>
      <c r="D11" s="48"/>
      <c r="E11" s="48" t="s">
        <v>15</v>
      </c>
      <c r="F11" s="48" t="s">
        <v>15</v>
      </c>
      <c r="G11" s="48" t="s">
        <v>15</v>
      </c>
      <c r="H11" s="48" t="s">
        <v>15</v>
      </c>
      <c r="I11" s="48" t="s">
        <v>15</v>
      </c>
      <c r="J11" s="48" t="s">
        <v>15</v>
      </c>
      <c r="K11" s="48" t="s">
        <v>15</v>
      </c>
      <c r="L11" s="48" t="s">
        <v>15</v>
      </c>
      <c r="M11" s="48" t="s">
        <v>15</v>
      </c>
      <c r="N11" s="48"/>
      <c r="O11" s="48"/>
      <c r="P11" s="48"/>
    </row>
  </sheetData>
  <sheetProtection/>
  <mergeCells count="11">
    <mergeCell ref="O6:O7"/>
    <mergeCell ref="P6:P7"/>
    <mergeCell ref="A1:B1"/>
    <mergeCell ref="A3:P3"/>
    <mergeCell ref="A6:A7"/>
    <mergeCell ref="B6:B7"/>
    <mergeCell ref="C6:C7"/>
    <mergeCell ref="D6:D7"/>
    <mergeCell ref="E6:E7"/>
    <mergeCell ref="F6:M6"/>
    <mergeCell ref="N6:N7"/>
  </mergeCells>
  <printOptions/>
  <pageMargins left="0.7086614173228347" right="0.7086614173228347" top="0.7480314960629921" bottom="0.7480314960629921" header="0.31496062992125984" footer="0.31496062992125984"/>
  <pageSetup horizontalDpi="600" verticalDpi="600" orientation="landscape" paperSize="9" scale="62" r:id="rId1"/>
</worksheet>
</file>

<file path=xl/worksheets/sheet20.xml><?xml version="1.0" encoding="utf-8"?>
<worksheet xmlns="http://schemas.openxmlformats.org/spreadsheetml/2006/main" xmlns:r="http://schemas.openxmlformats.org/officeDocument/2006/relationships">
  <sheetPr>
    <tabColor theme="4"/>
  </sheetPr>
  <dimension ref="A1:DE62"/>
  <sheetViews>
    <sheetView view="pageBreakPreview" zoomScale="70" zoomScaleNormal="55" zoomScaleSheetLayoutView="70" zoomScalePageLayoutView="0" workbookViewId="0" topLeftCell="C5">
      <pane ySplit="960" topLeftCell="A1" activePane="bottomLeft" state="split"/>
      <selection pane="topLeft" activeCell="G6" sqref="G6"/>
      <selection pane="bottomLeft" activeCell="D8" sqref="D8:S55"/>
    </sheetView>
  </sheetViews>
  <sheetFormatPr defaultColWidth="8.8515625" defaultRowHeight="12.75"/>
  <cols>
    <col min="1" max="1" width="6.57421875" style="220" customWidth="1"/>
    <col min="2" max="2" width="65.57421875" style="221" customWidth="1"/>
    <col min="3" max="3" width="12.57421875" style="216" customWidth="1"/>
    <col min="4" max="4" width="18.57421875" style="216" customWidth="1"/>
    <col min="5" max="5" width="15.28125" style="216" customWidth="1"/>
    <col min="6" max="6" width="16.7109375" style="216" customWidth="1"/>
    <col min="7" max="7" width="15.421875" style="216" customWidth="1"/>
    <col min="8" max="8" width="15.00390625" style="216" customWidth="1"/>
    <col min="9" max="9" width="15.57421875" style="216" customWidth="1"/>
    <col min="10" max="10" width="14.7109375" style="216" customWidth="1"/>
    <col min="11" max="11" width="15.421875" style="216" customWidth="1"/>
    <col min="12" max="12" width="14.8515625" style="216" customWidth="1"/>
    <col min="13" max="13" width="14.421875" style="216" customWidth="1"/>
    <col min="14" max="14" width="13.8515625" style="216" customWidth="1"/>
    <col min="15" max="15" width="14.8515625" style="216" customWidth="1"/>
    <col min="16" max="16" width="14.28125" style="216" customWidth="1"/>
    <col min="17" max="17" width="13.140625" style="216" customWidth="1"/>
    <col min="18" max="18" width="13.57421875" style="216" bestFit="1" customWidth="1"/>
    <col min="19" max="19" width="13.7109375" style="216" customWidth="1"/>
    <col min="20" max="20" width="12.7109375" style="608" bestFit="1" customWidth="1"/>
    <col min="21" max="85" width="8.8515625" style="217" customWidth="1"/>
    <col min="86" max="16384" width="8.8515625" style="216" customWidth="1"/>
  </cols>
  <sheetData>
    <row r="1" spans="1:2" ht="16.5">
      <c r="A1" s="936" t="s">
        <v>281</v>
      </c>
      <c r="B1" s="937"/>
    </row>
    <row r="2" spans="1:2" ht="15.75">
      <c r="A2" s="107"/>
      <c r="B2" s="108"/>
    </row>
    <row r="3" spans="1:85" s="219" customFormat="1" ht="23.25" customHeight="1">
      <c r="A3" s="938" t="s">
        <v>518</v>
      </c>
      <c r="B3" s="938"/>
      <c r="C3" s="938"/>
      <c r="D3" s="938"/>
      <c r="E3" s="938"/>
      <c r="F3" s="938"/>
      <c r="G3" s="827"/>
      <c r="H3" s="827"/>
      <c r="I3" s="827"/>
      <c r="J3" s="827"/>
      <c r="K3" s="827"/>
      <c r="L3" s="827"/>
      <c r="M3" s="827"/>
      <c r="N3" s="827"/>
      <c r="O3" s="827"/>
      <c r="P3" s="827"/>
      <c r="Q3" s="827"/>
      <c r="R3" s="827"/>
      <c r="S3" s="827"/>
      <c r="T3" s="609"/>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row>
    <row r="4" spans="1:85" s="219" customFormat="1" ht="15.75">
      <c r="A4" s="129"/>
      <c r="B4" s="129"/>
      <c r="C4" s="129"/>
      <c r="D4" s="265"/>
      <c r="E4" s="129"/>
      <c r="F4" s="129"/>
      <c r="G4" s="108"/>
      <c r="H4" s="108"/>
      <c r="I4" s="108"/>
      <c r="J4" s="108"/>
      <c r="K4" s="108"/>
      <c r="L4" s="108"/>
      <c r="M4" s="108"/>
      <c r="N4" s="108"/>
      <c r="O4" s="108"/>
      <c r="P4" s="108"/>
      <c r="Q4" s="108"/>
      <c r="R4" s="108"/>
      <c r="S4" s="108"/>
      <c r="T4" s="609"/>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row>
    <row r="5" spans="1:20" s="209" customFormat="1" ht="18" customHeight="1">
      <c r="A5" s="939" t="s">
        <v>8</v>
      </c>
      <c r="B5" s="941" t="s">
        <v>67</v>
      </c>
      <c r="C5" s="939" t="s">
        <v>68</v>
      </c>
      <c r="D5" s="932" t="s">
        <v>214</v>
      </c>
      <c r="E5" s="933" t="s">
        <v>200</v>
      </c>
      <c r="F5" s="933"/>
      <c r="G5" s="933"/>
      <c r="H5" s="933"/>
      <c r="I5" s="933"/>
      <c r="J5" s="933"/>
      <c r="K5" s="933"/>
      <c r="L5" s="933"/>
      <c r="M5" s="933"/>
      <c r="N5" s="933"/>
      <c r="O5" s="933"/>
      <c r="P5" s="933"/>
      <c r="Q5" s="933"/>
      <c r="R5" s="933"/>
      <c r="S5" s="933"/>
      <c r="T5" s="610"/>
    </row>
    <row r="6" spans="1:20" s="59" customFormat="1" ht="37.5">
      <c r="A6" s="940"/>
      <c r="B6" s="942"/>
      <c r="C6" s="940"/>
      <c r="D6" s="932"/>
      <c r="E6" s="263" t="s">
        <v>807</v>
      </c>
      <c r="F6" s="263" t="s">
        <v>808</v>
      </c>
      <c r="G6" s="263" t="s">
        <v>809</v>
      </c>
      <c r="H6" s="263" t="s">
        <v>810</v>
      </c>
      <c r="I6" s="263" t="s">
        <v>811</v>
      </c>
      <c r="J6" s="263" t="s">
        <v>812</v>
      </c>
      <c r="K6" s="263" t="s">
        <v>813</v>
      </c>
      <c r="L6" s="263" t="s">
        <v>814</v>
      </c>
      <c r="M6" s="263" t="s">
        <v>815</v>
      </c>
      <c r="N6" s="263" t="s">
        <v>816</v>
      </c>
      <c r="O6" s="263" t="s">
        <v>817</v>
      </c>
      <c r="P6" s="263" t="s">
        <v>818</v>
      </c>
      <c r="Q6" s="263" t="s">
        <v>819</v>
      </c>
      <c r="R6" s="263" t="s">
        <v>820</v>
      </c>
      <c r="S6" s="660" t="s">
        <v>821</v>
      </c>
      <c r="T6" s="611"/>
    </row>
    <row r="7" spans="1:20" s="59" customFormat="1" ht="37.5">
      <c r="A7" s="228">
        <v>-1</v>
      </c>
      <c r="B7" s="228">
        <v>-2</v>
      </c>
      <c r="C7" s="228">
        <v>-3</v>
      </c>
      <c r="D7" s="228" t="s">
        <v>347</v>
      </c>
      <c r="E7" s="228">
        <v>-5</v>
      </c>
      <c r="F7" s="228">
        <v>-6</v>
      </c>
      <c r="G7" s="228">
        <v>-7</v>
      </c>
      <c r="H7" s="228">
        <v>-8</v>
      </c>
      <c r="I7" s="228">
        <v>-9</v>
      </c>
      <c r="J7" s="228">
        <v>-10</v>
      </c>
      <c r="K7" s="228">
        <v>-11</v>
      </c>
      <c r="L7" s="228">
        <v>-12</v>
      </c>
      <c r="M7" s="228">
        <v>-13</v>
      </c>
      <c r="N7" s="228">
        <v>-14</v>
      </c>
      <c r="O7" s="228">
        <v>-15</v>
      </c>
      <c r="P7" s="228">
        <v>-16</v>
      </c>
      <c r="Q7" s="228">
        <v>-17</v>
      </c>
      <c r="R7" s="228">
        <v>-18</v>
      </c>
      <c r="S7" s="228">
        <v>-19</v>
      </c>
      <c r="T7" s="611">
        <f>D8+D19+D52</f>
        <v>60023.8</v>
      </c>
    </row>
    <row r="8" spans="1:20" s="210" customFormat="1" ht="15" customHeight="1">
      <c r="A8" s="229">
        <v>1</v>
      </c>
      <c r="B8" s="230" t="s">
        <v>69</v>
      </c>
      <c r="C8" s="231" t="s">
        <v>70</v>
      </c>
      <c r="D8" s="661">
        <v>52625.59760000001</v>
      </c>
      <c r="E8" s="661">
        <v>571.1910000000001</v>
      </c>
      <c r="F8" s="661">
        <v>1476.815</v>
      </c>
      <c r="G8" s="661">
        <v>3548.2156</v>
      </c>
      <c r="H8" s="661">
        <v>2110.1</v>
      </c>
      <c r="I8" s="661">
        <v>2434.23</v>
      </c>
      <c r="J8" s="661">
        <v>5000.58</v>
      </c>
      <c r="K8" s="661">
        <v>3633</v>
      </c>
      <c r="L8" s="661">
        <v>2689.115</v>
      </c>
      <c r="M8" s="661">
        <v>4521.331</v>
      </c>
      <c r="N8" s="661">
        <v>2475.59</v>
      </c>
      <c r="O8" s="661">
        <v>3392.3300000000004</v>
      </c>
      <c r="P8" s="661">
        <v>2697.7099999999996</v>
      </c>
      <c r="Q8" s="661">
        <v>2418.94</v>
      </c>
      <c r="R8" s="661">
        <v>8048.9</v>
      </c>
      <c r="S8" s="662">
        <v>7607.55</v>
      </c>
      <c r="T8" s="612">
        <f>D8/$T$7*100</f>
        <v>87.67455176113475</v>
      </c>
    </row>
    <row r="9" spans="1:20" s="209" customFormat="1" ht="18.75">
      <c r="A9" s="234" t="s">
        <v>71</v>
      </c>
      <c r="B9" s="235" t="s">
        <v>72</v>
      </c>
      <c r="C9" s="236" t="s">
        <v>73</v>
      </c>
      <c r="D9" s="663">
        <v>42895.5927</v>
      </c>
      <c r="E9" s="663">
        <v>551.1110000000001</v>
      </c>
      <c r="F9" s="663">
        <v>624.9</v>
      </c>
      <c r="G9" s="663">
        <v>2973.54</v>
      </c>
      <c r="H9" s="663">
        <v>2095.99</v>
      </c>
      <c r="I9" s="663">
        <v>1455.32</v>
      </c>
      <c r="J9" s="663">
        <v>4700.26</v>
      </c>
      <c r="K9" s="663">
        <v>2222.8607</v>
      </c>
      <c r="L9" s="663">
        <v>1813.78</v>
      </c>
      <c r="M9" s="663">
        <v>3572.271</v>
      </c>
      <c r="N9" s="663">
        <v>2048.17</v>
      </c>
      <c r="O9" s="663">
        <v>3198.2400000000002</v>
      </c>
      <c r="P9" s="663">
        <v>2049.8199999999997</v>
      </c>
      <c r="Q9" s="663">
        <v>2051.75</v>
      </c>
      <c r="R9" s="663">
        <v>7814.12</v>
      </c>
      <c r="S9" s="664">
        <v>5723.46</v>
      </c>
      <c r="T9" s="610"/>
    </row>
    <row r="10" spans="1:20" s="209" customFormat="1" ht="15" customHeight="1">
      <c r="A10" s="234"/>
      <c r="B10" s="240" t="s">
        <v>74</v>
      </c>
      <c r="C10" s="236" t="s">
        <v>75</v>
      </c>
      <c r="D10" s="665">
        <v>42496.6027</v>
      </c>
      <c r="E10" s="665">
        <v>551.1110000000001</v>
      </c>
      <c r="F10" s="665">
        <v>619.56</v>
      </c>
      <c r="G10" s="665">
        <v>2860.04</v>
      </c>
      <c r="H10" s="665">
        <v>2095.99</v>
      </c>
      <c r="I10" s="665">
        <v>1431.44</v>
      </c>
      <c r="J10" s="665">
        <v>4700.26</v>
      </c>
      <c r="K10" s="665">
        <v>2078.7007</v>
      </c>
      <c r="L10" s="665">
        <v>1725.5500000000002</v>
      </c>
      <c r="M10" s="665">
        <v>3572.271</v>
      </c>
      <c r="N10" s="665">
        <v>2027.37</v>
      </c>
      <c r="O10" s="665">
        <v>3198.2400000000002</v>
      </c>
      <c r="P10" s="665">
        <v>2046.74</v>
      </c>
      <c r="Q10" s="665">
        <v>2051.75</v>
      </c>
      <c r="R10" s="665">
        <v>7814.12</v>
      </c>
      <c r="S10" s="666">
        <v>5723.46</v>
      </c>
      <c r="T10" s="610"/>
    </row>
    <row r="11" spans="1:22" s="209" customFormat="1" ht="15" customHeight="1">
      <c r="A11" s="234" t="s">
        <v>76</v>
      </c>
      <c r="B11" s="235" t="s">
        <v>77</v>
      </c>
      <c r="C11" s="236" t="s">
        <v>45</v>
      </c>
      <c r="D11" s="663">
        <v>221.97000000000006</v>
      </c>
      <c r="E11" s="663">
        <v>0</v>
      </c>
      <c r="F11" s="663">
        <v>106.76</v>
      </c>
      <c r="G11" s="663">
        <v>55.24</v>
      </c>
      <c r="H11" s="663">
        <v>0.26</v>
      </c>
      <c r="I11" s="663">
        <v>11.46</v>
      </c>
      <c r="J11" s="663">
        <v>0.4099999999999966</v>
      </c>
      <c r="K11" s="663">
        <v>0.3600000000000001</v>
      </c>
      <c r="L11" s="663">
        <v>2.7699999999999996</v>
      </c>
      <c r="M11" s="663">
        <v>0.0900000000000003</v>
      </c>
      <c r="N11" s="663">
        <v>0</v>
      </c>
      <c r="O11" s="663">
        <v>17.410000000000025</v>
      </c>
      <c r="P11" s="663">
        <v>16.11</v>
      </c>
      <c r="Q11" s="663">
        <v>0.79</v>
      </c>
      <c r="R11" s="663">
        <v>9.400000000000006</v>
      </c>
      <c r="S11" s="664">
        <v>0.9099999999999966</v>
      </c>
      <c r="T11" s="610"/>
      <c r="V11" s="209" t="s">
        <v>215</v>
      </c>
    </row>
    <row r="12" spans="1:20" s="209" customFormat="1" ht="15" customHeight="1">
      <c r="A12" s="234" t="s">
        <v>78</v>
      </c>
      <c r="B12" s="235" t="s">
        <v>79</v>
      </c>
      <c r="C12" s="236" t="s">
        <v>44</v>
      </c>
      <c r="D12" s="663">
        <v>1860.1406000000002</v>
      </c>
      <c r="E12" s="663">
        <v>14.23</v>
      </c>
      <c r="F12" s="663">
        <v>160.615</v>
      </c>
      <c r="G12" s="663">
        <v>82.3656</v>
      </c>
      <c r="H12" s="663">
        <v>4.91</v>
      </c>
      <c r="I12" s="663">
        <v>336.57</v>
      </c>
      <c r="J12" s="663">
        <v>223.60999999999999</v>
      </c>
      <c r="K12" s="663">
        <v>324.34000000000003</v>
      </c>
      <c r="L12" s="663">
        <v>158.97</v>
      </c>
      <c r="M12" s="663">
        <v>4.010000000000001</v>
      </c>
      <c r="N12" s="663">
        <v>12.260000000000005</v>
      </c>
      <c r="O12" s="663">
        <v>0.9899999999999984</v>
      </c>
      <c r="P12" s="663">
        <v>151.93</v>
      </c>
      <c r="Q12" s="663">
        <v>148.99</v>
      </c>
      <c r="R12" s="663">
        <v>111.77000000000001</v>
      </c>
      <c r="S12" s="664">
        <v>124.58</v>
      </c>
      <c r="T12" s="610"/>
    </row>
    <row r="13" spans="1:20" s="264" customFormat="1" ht="15" customHeight="1">
      <c r="A13" s="261" t="s">
        <v>80</v>
      </c>
      <c r="B13" s="262" t="s">
        <v>81</v>
      </c>
      <c r="C13" s="335" t="s">
        <v>47</v>
      </c>
      <c r="D13" s="667">
        <v>249.08000000000007</v>
      </c>
      <c r="E13" s="667">
        <v>0</v>
      </c>
      <c r="F13" s="667">
        <v>25</v>
      </c>
      <c r="G13" s="667">
        <v>28.930000000000035</v>
      </c>
      <c r="H13" s="667">
        <v>0</v>
      </c>
      <c r="I13" s="667">
        <v>30</v>
      </c>
      <c r="J13" s="667">
        <v>0</v>
      </c>
      <c r="K13" s="667">
        <v>20</v>
      </c>
      <c r="L13" s="667">
        <v>50.97000000000003</v>
      </c>
      <c r="M13" s="667">
        <v>0</v>
      </c>
      <c r="N13" s="667">
        <v>34.18000000000001</v>
      </c>
      <c r="O13" s="667">
        <v>0</v>
      </c>
      <c r="P13" s="667">
        <v>10</v>
      </c>
      <c r="Q13" s="667">
        <v>50</v>
      </c>
      <c r="R13" s="667">
        <v>0</v>
      </c>
      <c r="S13" s="668">
        <v>0</v>
      </c>
      <c r="T13" s="613"/>
    </row>
    <row r="14" spans="1:20" s="209" customFormat="1" ht="15" customHeight="1">
      <c r="A14" s="234" t="s">
        <v>82</v>
      </c>
      <c r="B14" s="235" t="s">
        <v>83</v>
      </c>
      <c r="C14" s="236" t="s">
        <v>48</v>
      </c>
      <c r="D14" s="667">
        <v>3902</v>
      </c>
      <c r="E14" s="667">
        <v>0</v>
      </c>
      <c r="F14" s="667">
        <v>539.21</v>
      </c>
      <c r="G14" s="667">
        <v>200.14999999999998</v>
      </c>
      <c r="H14" s="667">
        <v>0</v>
      </c>
      <c r="I14" s="667">
        <v>590.78</v>
      </c>
      <c r="J14" s="667">
        <v>0</v>
      </c>
      <c r="K14" s="667">
        <v>951.23</v>
      </c>
      <c r="L14" s="667">
        <v>619.62</v>
      </c>
      <c r="M14" s="667">
        <v>0</v>
      </c>
      <c r="N14" s="667">
        <v>369.3</v>
      </c>
      <c r="O14" s="667">
        <v>0</v>
      </c>
      <c r="P14" s="667">
        <v>465.18</v>
      </c>
      <c r="Q14" s="667">
        <v>166.53</v>
      </c>
      <c r="R14" s="667">
        <v>0</v>
      </c>
      <c r="S14" s="668">
        <v>0</v>
      </c>
      <c r="T14" s="610"/>
    </row>
    <row r="15" spans="1:20" s="209" customFormat="1" ht="15" customHeight="1">
      <c r="A15" s="234" t="s">
        <v>201</v>
      </c>
      <c r="B15" s="235" t="s">
        <v>202</v>
      </c>
      <c r="C15" s="236" t="s">
        <v>203</v>
      </c>
      <c r="D15" s="667">
        <v>2965.31</v>
      </c>
      <c r="E15" s="667">
        <v>0</v>
      </c>
      <c r="F15" s="667">
        <v>0</v>
      </c>
      <c r="G15" s="667">
        <v>102.46</v>
      </c>
      <c r="H15" s="667">
        <v>0</v>
      </c>
      <c r="I15" s="667">
        <v>0</v>
      </c>
      <c r="J15" s="667">
        <v>56.699999999999996</v>
      </c>
      <c r="K15" s="667">
        <v>0</v>
      </c>
      <c r="L15" s="667">
        <v>0</v>
      </c>
      <c r="M15" s="667">
        <v>847.71</v>
      </c>
      <c r="N15" s="667">
        <v>0</v>
      </c>
      <c r="O15" s="667">
        <v>135.91</v>
      </c>
      <c r="P15" s="667">
        <v>0</v>
      </c>
      <c r="Q15" s="667">
        <v>0</v>
      </c>
      <c r="R15" s="667">
        <v>85.97</v>
      </c>
      <c r="S15" s="668">
        <v>1736.56</v>
      </c>
      <c r="T15" s="610"/>
    </row>
    <row r="16" spans="1:20" s="209" customFormat="1" ht="15" customHeight="1">
      <c r="A16" s="234" t="s">
        <v>84</v>
      </c>
      <c r="B16" s="235" t="s">
        <v>85</v>
      </c>
      <c r="C16" s="236" t="s">
        <v>46</v>
      </c>
      <c r="D16" s="663">
        <v>123.99500000000002</v>
      </c>
      <c r="E16" s="663">
        <v>5.85</v>
      </c>
      <c r="F16" s="663">
        <v>10.33</v>
      </c>
      <c r="G16" s="663">
        <v>2.69</v>
      </c>
      <c r="H16" s="663">
        <v>8.94</v>
      </c>
      <c r="I16" s="663">
        <v>5.1</v>
      </c>
      <c r="J16" s="663">
        <v>0</v>
      </c>
      <c r="K16" s="663">
        <v>2.1</v>
      </c>
      <c r="L16" s="663">
        <v>33.005</v>
      </c>
      <c r="M16" s="663">
        <v>29.25</v>
      </c>
      <c r="N16" s="663">
        <v>1.68</v>
      </c>
      <c r="O16" s="663">
        <v>10.59</v>
      </c>
      <c r="P16" s="663">
        <v>4.67</v>
      </c>
      <c r="Q16" s="663">
        <v>0.88</v>
      </c>
      <c r="R16" s="663">
        <v>2.67</v>
      </c>
      <c r="S16" s="664">
        <v>6.239999999999999</v>
      </c>
      <c r="T16" s="610"/>
    </row>
    <row r="17" spans="1:20" s="209" customFormat="1" ht="15" customHeight="1">
      <c r="A17" s="234" t="s">
        <v>204</v>
      </c>
      <c r="B17" s="235" t="s">
        <v>205</v>
      </c>
      <c r="C17" s="241" t="s">
        <v>206</v>
      </c>
      <c r="D17" s="237">
        <v>0</v>
      </c>
      <c r="E17" s="238">
        <v>0</v>
      </c>
      <c r="F17" s="238">
        <v>0</v>
      </c>
      <c r="G17" s="238">
        <v>0</v>
      </c>
      <c r="H17" s="238">
        <v>0</v>
      </c>
      <c r="I17" s="238">
        <v>0</v>
      </c>
      <c r="J17" s="238">
        <v>0</v>
      </c>
      <c r="K17" s="238">
        <v>0</v>
      </c>
      <c r="L17" s="238">
        <v>0</v>
      </c>
      <c r="M17" s="238">
        <v>0</v>
      </c>
      <c r="N17" s="238">
        <v>0</v>
      </c>
      <c r="O17" s="238">
        <v>0</v>
      </c>
      <c r="P17" s="238">
        <v>0</v>
      </c>
      <c r="Q17" s="238">
        <v>0</v>
      </c>
      <c r="R17" s="239">
        <v>0</v>
      </c>
      <c r="S17" s="239">
        <v>0</v>
      </c>
      <c r="T17" s="610"/>
    </row>
    <row r="18" spans="1:20" s="209" customFormat="1" ht="15" customHeight="1">
      <c r="A18" s="234" t="s">
        <v>86</v>
      </c>
      <c r="B18" s="235" t="s">
        <v>87</v>
      </c>
      <c r="C18" s="241" t="s">
        <v>88</v>
      </c>
      <c r="D18" s="663">
        <v>169.6693</v>
      </c>
      <c r="E18" s="663">
        <v>0</v>
      </c>
      <c r="F18" s="663">
        <v>0</v>
      </c>
      <c r="G18" s="663">
        <v>0</v>
      </c>
      <c r="H18" s="663">
        <v>0</v>
      </c>
      <c r="I18" s="663">
        <v>0</v>
      </c>
      <c r="J18" s="663">
        <v>34.6</v>
      </c>
      <c r="K18" s="663">
        <v>4.609299999999999</v>
      </c>
      <c r="L18" s="663">
        <v>0</v>
      </c>
      <c r="M18" s="663">
        <v>68</v>
      </c>
      <c r="N18" s="663">
        <v>0</v>
      </c>
      <c r="O18" s="663">
        <v>44.19</v>
      </c>
      <c r="P18" s="663">
        <v>0</v>
      </c>
      <c r="Q18" s="663">
        <v>0</v>
      </c>
      <c r="R18" s="663">
        <v>9.969999999999999</v>
      </c>
      <c r="S18" s="664">
        <v>8.3</v>
      </c>
      <c r="T18" s="663">
        <v>169.66930000000002</v>
      </c>
    </row>
    <row r="19" spans="1:20" s="210" customFormat="1" ht="15" customHeight="1">
      <c r="A19" s="229">
        <v>2</v>
      </c>
      <c r="B19" s="230" t="s">
        <v>89</v>
      </c>
      <c r="C19" s="231" t="s">
        <v>90</v>
      </c>
      <c r="D19" s="661">
        <v>6817.1723999999995</v>
      </c>
      <c r="E19" s="661">
        <v>245.339</v>
      </c>
      <c r="F19" s="661">
        <v>469.17499999999995</v>
      </c>
      <c r="G19" s="661">
        <v>522.4944</v>
      </c>
      <c r="H19" s="661">
        <v>349.27000000000004</v>
      </c>
      <c r="I19" s="661">
        <v>179.51999999999998</v>
      </c>
      <c r="J19" s="661">
        <v>403.52</v>
      </c>
      <c r="K19" s="661">
        <v>482.00000000000006</v>
      </c>
      <c r="L19" s="661">
        <v>567.8249999999999</v>
      </c>
      <c r="M19" s="661">
        <v>519.489</v>
      </c>
      <c r="N19" s="661">
        <v>519.87</v>
      </c>
      <c r="O19" s="661">
        <v>413.86</v>
      </c>
      <c r="P19" s="661">
        <v>375.87</v>
      </c>
      <c r="Q19" s="661">
        <v>237.98</v>
      </c>
      <c r="R19" s="661">
        <v>802.8700000000001</v>
      </c>
      <c r="S19" s="662">
        <v>728.09</v>
      </c>
      <c r="T19" s="612">
        <f>D19/$T$7*100</f>
        <v>11.357448878611482</v>
      </c>
    </row>
    <row r="20" spans="1:20" s="209" customFormat="1" ht="15" customHeight="1">
      <c r="A20" s="234" t="s">
        <v>91</v>
      </c>
      <c r="B20" s="235" t="s">
        <v>92</v>
      </c>
      <c r="C20" s="236" t="s">
        <v>93</v>
      </c>
      <c r="D20" s="663">
        <v>52.53</v>
      </c>
      <c r="E20" s="663">
        <v>6.85</v>
      </c>
      <c r="F20" s="663">
        <v>2.29</v>
      </c>
      <c r="G20" s="663">
        <v>4.11</v>
      </c>
      <c r="H20" s="663">
        <v>18.75</v>
      </c>
      <c r="I20" s="663">
        <v>0</v>
      </c>
      <c r="J20" s="663">
        <v>0</v>
      </c>
      <c r="K20" s="663">
        <v>0.15</v>
      </c>
      <c r="L20" s="663">
        <v>0.17</v>
      </c>
      <c r="M20" s="663">
        <v>0</v>
      </c>
      <c r="N20" s="663">
        <v>0.11</v>
      </c>
      <c r="O20" s="663">
        <v>20</v>
      </c>
      <c r="P20" s="663">
        <v>0.09</v>
      </c>
      <c r="Q20" s="663">
        <v>0.01</v>
      </c>
      <c r="R20" s="663">
        <v>0</v>
      </c>
      <c r="S20" s="664">
        <v>0</v>
      </c>
      <c r="T20" s="610"/>
    </row>
    <row r="21" spans="1:20" s="209" customFormat="1" ht="15" customHeight="1">
      <c r="A21" s="234" t="s">
        <v>94</v>
      </c>
      <c r="B21" s="235" t="s">
        <v>95</v>
      </c>
      <c r="C21" s="236" t="s">
        <v>96</v>
      </c>
      <c r="D21" s="663">
        <v>8.999999999999998</v>
      </c>
      <c r="E21" s="663">
        <v>2.71</v>
      </c>
      <c r="F21" s="663">
        <v>0.2</v>
      </c>
      <c r="G21" s="663">
        <v>0.15</v>
      </c>
      <c r="H21" s="663">
        <v>0</v>
      </c>
      <c r="I21" s="663">
        <v>0</v>
      </c>
      <c r="J21" s="663">
        <v>0</v>
      </c>
      <c r="K21" s="663">
        <v>0</v>
      </c>
      <c r="L21" s="663">
        <v>0.05</v>
      </c>
      <c r="M21" s="663">
        <v>5.6899999999999995</v>
      </c>
      <c r="N21" s="663">
        <v>0.2</v>
      </c>
      <c r="O21" s="663">
        <v>0</v>
      </c>
      <c r="P21" s="663">
        <v>0</v>
      </c>
      <c r="Q21" s="663">
        <v>0</v>
      </c>
      <c r="R21" s="663">
        <v>0</v>
      </c>
      <c r="S21" s="664">
        <v>0</v>
      </c>
      <c r="T21" s="610"/>
    </row>
    <row r="22" spans="1:20" s="209" customFormat="1" ht="15" customHeight="1">
      <c r="A22" s="234" t="s">
        <v>97</v>
      </c>
      <c r="B22" s="235" t="s">
        <v>98</v>
      </c>
      <c r="C22" s="241" t="s">
        <v>99</v>
      </c>
      <c r="D22" s="663">
        <v>0</v>
      </c>
      <c r="E22" s="663">
        <v>0</v>
      </c>
      <c r="F22" s="663">
        <v>0</v>
      </c>
      <c r="G22" s="663">
        <v>0</v>
      </c>
      <c r="H22" s="663">
        <v>0</v>
      </c>
      <c r="I22" s="663">
        <v>0</v>
      </c>
      <c r="J22" s="663">
        <v>0</v>
      </c>
      <c r="K22" s="663">
        <v>0</v>
      </c>
      <c r="L22" s="663">
        <v>0</v>
      </c>
      <c r="M22" s="663">
        <v>0</v>
      </c>
      <c r="N22" s="663">
        <v>0</v>
      </c>
      <c r="O22" s="663">
        <v>0</v>
      </c>
      <c r="P22" s="663">
        <v>0</v>
      </c>
      <c r="Q22" s="663">
        <v>0</v>
      </c>
      <c r="R22" s="663">
        <v>0</v>
      </c>
      <c r="S22" s="664">
        <v>0</v>
      </c>
      <c r="T22" s="610"/>
    </row>
    <row r="23" spans="1:20" s="209" customFormat="1" ht="15" customHeight="1">
      <c r="A23" s="234" t="s">
        <v>100</v>
      </c>
      <c r="B23" s="235" t="s">
        <v>101</v>
      </c>
      <c r="C23" s="241" t="s">
        <v>102</v>
      </c>
      <c r="D23" s="663">
        <v>0</v>
      </c>
      <c r="E23" s="663">
        <v>0</v>
      </c>
      <c r="F23" s="663">
        <v>0</v>
      </c>
      <c r="G23" s="663">
        <v>0</v>
      </c>
      <c r="H23" s="663">
        <v>0</v>
      </c>
      <c r="I23" s="663">
        <v>0</v>
      </c>
      <c r="J23" s="663">
        <v>0</v>
      </c>
      <c r="K23" s="663">
        <v>0</v>
      </c>
      <c r="L23" s="663">
        <v>0</v>
      </c>
      <c r="M23" s="663">
        <v>0</v>
      </c>
      <c r="N23" s="663">
        <v>0</v>
      </c>
      <c r="O23" s="663">
        <v>0</v>
      </c>
      <c r="P23" s="663">
        <v>0</v>
      </c>
      <c r="Q23" s="663">
        <v>0</v>
      </c>
      <c r="R23" s="663">
        <v>0</v>
      </c>
      <c r="S23" s="664">
        <v>0</v>
      </c>
      <c r="T23" s="610"/>
    </row>
    <row r="24" spans="1:20" s="209" customFormat="1" ht="15" customHeight="1">
      <c r="A24" s="234" t="s">
        <v>103</v>
      </c>
      <c r="B24" s="235" t="s">
        <v>104</v>
      </c>
      <c r="C24" s="241" t="s">
        <v>105</v>
      </c>
      <c r="D24" s="663">
        <v>90</v>
      </c>
      <c r="E24" s="663">
        <v>0</v>
      </c>
      <c r="F24" s="663">
        <v>0</v>
      </c>
      <c r="G24" s="663">
        <v>30</v>
      </c>
      <c r="H24" s="663">
        <v>0</v>
      </c>
      <c r="I24" s="663">
        <v>0</v>
      </c>
      <c r="J24" s="663">
        <v>0</v>
      </c>
      <c r="K24" s="663">
        <v>0</v>
      </c>
      <c r="L24" s="663">
        <v>0</v>
      </c>
      <c r="M24" s="663">
        <v>0</v>
      </c>
      <c r="N24" s="663">
        <v>30</v>
      </c>
      <c r="O24" s="663">
        <v>0</v>
      </c>
      <c r="P24" s="663">
        <v>0</v>
      </c>
      <c r="Q24" s="663">
        <v>0</v>
      </c>
      <c r="R24" s="663">
        <v>29.999999999999996</v>
      </c>
      <c r="S24" s="664">
        <v>0</v>
      </c>
      <c r="T24" s="610"/>
    </row>
    <row r="25" spans="1:20" s="264" customFormat="1" ht="15" customHeight="1">
      <c r="A25" s="261" t="s">
        <v>106</v>
      </c>
      <c r="B25" s="262" t="s">
        <v>107</v>
      </c>
      <c r="C25" s="263" t="s">
        <v>64</v>
      </c>
      <c r="D25" s="663">
        <v>25</v>
      </c>
      <c r="E25" s="663">
        <v>10.540000000000001</v>
      </c>
      <c r="F25" s="663">
        <v>3.8</v>
      </c>
      <c r="G25" s="663">
        <v>0.39</v>
      </c>
      <c r="H25" s="663">
        <v>2.64</v>
      </c>
      <c r="I25" s="663">
        <v>0.21000000000000002</v>
      </c>
      <c r="J25" s="663">
        <v>0.13999999999999999</v>
      </c>
      <c r="K25" s="663">
        <v>0.12</v>
      </c>
      <c r="L25" s="663">
        <v>0.36</v>
      </c>
      <c r="M25" s="663">
        <v>0.31</v>
      </c>
      <c r="N25" s="663">
        <v>0.03</v>
      </c>
      <c r="O25" s="663">
        <v>4.43</v>
      </c>
      <c r="P25" s="663">
        <v>0.29000000000000004</v>
      </c>
      <c r="Q25" s="663">
        <v>1.1500000000000001</v>
      </c>
      <c r="R25" s="663">
        <v>0.25</v>
      </c>
      <c r="S25" s="664">
        <v>0.34</v>
      </c>
      <c r="T25" s="613"/>
    </row>
    <row r="26" spans="1:20" s="264" customFormat="1" ht="15" customHeight="1">
      <c r="A26" s="261" t="s">
        <v>108</v>
      </c>
      <c r="B26" s="262" t="s">
        <v>109</v>
      </c>
      <c r="C26" s="263" t="s">
        <v>110</v>
      </c>
      <c r="D26" s="663">
        <v>171.00000000000003</v>
      </c>
      <c r="E26" s="663">
        <v>5.43</v>
      </c>
      <c r="F26" s="663">
        <v>5.53</v>
      </c>
      <c r="G26" s="663">
        <v>19.14</v>
      </c>
      <c r="H26" s="663">
        <v>20.25</v>
      </c>
      <c r="I26" s="663">
        <v>10.000000000000002</v>
      </c>
      <c r="J26" s="663">
        <v>7</v>
      </c>
      <c r="K26" s="663">
        <v>0.23</v>
      </c>
      <c r="L26" s="663">
        <v>7.2</v>
      </c>
      <c r="M26" s="663">
        <v>1.4</v>
      </c>
      <c r="N26" s="663">
        <v>11.969999999999999</v>
      </c>
      <c r="O26" s="663">
        <v>25.18</v>
      </c>
      <c r="P26" s="663">
        <v>7.08</v>
      </c>
      <c r="Q26" s="663">
        <v>1</v>
      </c>
      <c r="R26" s="663">
        <v>29.57</v>
      </c>
      <c r="S26" s="664">
        <v>20.02</v>
      </c>
      <c r="T26" s="613"/>
    </row>
    <row r="27" spans="1:20" s="209" customFormat="1" ht="18.75">
      <c r="A27" s="234" t="s">
        <v>111</v>
      </c>
      <c r="B27" s="235" t="s">
        <v>112</v>
      </c>
      <c r="C27" s="241" t="s">
        <v>113</v>
      </c>
      <c r="D27" s="663">
        <v>40</v>
      </c>
      <c r="E27" s="663">
        <v>0</v>
      </c>
      <c r="F27" s="663">
        <v>0</v>
      </c>
      <c r="G27" s="663">
        <v>0</v>
      </c>
      <c r="H27" s="663">
        <v>0</v>
      </c>
      <c r="I27" s="663">
        <v>0</v>
      </c>
      <c r="J27" s="663">
        <v>0</v>
      </c>
      <c r="K27" s="663">
        <v>0</v>
      </c>
      <c r="L27" s="663">
        <v>0</v>
      </c>
      <c r="M27" s="663">
        <v>0</v>
      </c>
      <c r="N27" s="663">
        <v>0</v>
      </c>
      <c r="O27" s="663">
        <v>0</v>
      </c>
      <c r="P27" s="663">
        <v>40</v>
      </c>
      <c r="Q27" s="663">
        <v>0</v>
      </c>
      <c r="R27" s="663">
        <v>0</v>
      </c>
      <c r="S27" s="664">
        <v>0</v>
      </c>
      <c r="T27" s="610"/>
    </row>
    <row r="28" spans="1:20" s="209" customFormat="1" ht="37.5">
      <c r="A28" s="234" t="s">
        <v>114</v>
      </c>
      <c r="B28" s="242" t="s">
        <v>115</v>
      </c>
      <c r="C28" s="241" t="s">
        <v>63</v>
      </c>
      <c r="D28" s="663">
        <v>4356.38802</v>
      </c>
      <c r="E28" s="663">
        <v>117.49</v>
      </c>
      <c r="F28" s="663">
        <v>159.81499999999997</v>
      </c>
      <c r="G28" s="663">
        <v>314.08</v>
      </c>
      <c r="H28" s="663">
        <v>200.14000000000001</v>
      </c>
      <c r="I28" s="663">
        <v>98.75999999999999</v>
      </c>
      <c r="J28" s="663">
        <v>338.86</v>
      </c>
      <c r="K28" s="663">
        <v>222.67000000000002</v>
      </c>
      <c r="L28" s="663">
        <v>363.515</v>
      </c>
      <c r="M28" s="663">
        <v>428.345</v>
      </c>
      <c r="N28" s="663">
        <v>268.14</v>
      </c>
      <c r="O28" s="663">
        <v>287.08</v>
      </c>
      <c r="P28" s="663">
        <v>180.08802</v>
      </c>
      <c r="Q28" s="663">
        <v>147.855</v>
      </c>
      <c r="R28" s="663">
        <v>625.86</v>
      </c>
      <c r="S28" s="664">
        <v>603.69</v>
      </c>
      <c r="T28" s="610"/>
    </row>
    <row r="29" spans="1:20" s="209" customFormat="1" ht="18.75" hidden="1">
      <c r="A29" s="234"/>
      <c r="B29" s="234" t="s">
        <v>311</v>
      </c>
      <c r="C29" s="241" t="s">
        <v>312</v>
      </c>
      <c r="D29" s="663">
        <v>2.4180200000000003</v>
      </c>
      <c r="E29" s="663">
        <v>1.5</v>
      </c>
      <c r="F29" s="663">
        <v>0.27</v>
      </c>
      <c r="G29" s="663">
        <v>0</v>
      </c>
      <c r="H29" s="663">
        <v>0</v>
      </c>
      <c r="I29" s="663">
        <v>0</v>
      </c>
      <c r="J29" s="663">
        <v>0</v>
      </c>
      <c r="K29" s="663">
        <v>0.52</v>
      </c>
      <c r="L29" s="663">
        <v>0</v>
      </c>
      <c r="M29" s="663">
        <v>0</v>
      </c>
      <c r="N29" s="663">
        <v>0.02</v>
      </c>
      <c r="O29" s="663">
        <v>0</v>
      </c>
      <c r="P29" s="663">
        <v>0.10802</v>
      </c>
      <c r="Q29" s="663">
        <v>0</v>
      </c>
      <c r="R29" s="663">
        <v>0</v>
      </c>
      <c r="S29" s="664">
        <v>0</v>
      </c>
      <c r="T29" s="610"/>
    </row>
    <row r="30" spans="1:20" s="209" customFormat="1" ht="18.75" hidden="1">
      <c r="A30" s="234"/>
      <c r="B30" s="234" t="s">
        <v>313</v>
      </c>
      <c r="C30" s="241" t="s">
        <v>314</v>
      </c>
      <c r="D30" s="663">
        <v>6.279999999999999</v>
      </c>
      <c r="E30" s="663">
        <v>3.57</v>
      </c>
      <c r="F30" s="663">
        <v>0.73</v>
      </c>
      <c r="G30" s="663">
        <v>0.18</v>
      </c>
      <c r="H30" s="663">
        <v>0.07</v>
      </c>
      <c r="I30" s="663">
        <v>0.09</v>
      </c>
      <c r="J30" s="663">
        <v>0.12</v>
      </c>
      <c r="K30" s="663">
        <v>0</v>
      </c>
      <c r="L30" s="663">
        <v>0.11</v>
      </c>
      <c r="M30" s="663">
        <v>0.1</v>
      </c>
      <c r="N30" s="663">
        <v>0.05</v>
      </c>
      <c r="O30" s="663">
        <v>0</v>
      </c>
      <c r="P30" s="663">
        <v>0.19</v>
      </c>
      <c r="Q30" s="663">
        <v>0.13</v>
      </c>
      <c r="R30" s="663">
        <v>0.64</v>
      </c>
      <c r="S30" s="664">
        <v>0.3</v>
      </c>
      <c r="T30" s="610"/>
    </row>
    <row r="31" spans="1:20" s="209" customFormat="1" ht="18.75" hidden="1">
      <c r="A31" s="234"/>
      <c r="B31" s="234" t="s">
        <v>315</v>
      </c>
      <c r="C31" s="241" t="s">
        <v>316</v>
      </c>
      <c r="D31" s="663">
        <v>83</v>
      </c>
      <c r="E31" s="663">
        <v>9.58</v>
      </c>
      <c r="F31" s="663">
        <v>6.055</v>
      </c>
      <c r="G31" s="663">
        <v>4.31</v>
      </c>
      <c r="H31" s="663">
        <v>2.6</v>
      </c>
      <c r="I31" s="663">
        <v>3.7800000000000002</v>
      </c>
      <c r="J31" s="663">
        <v>0.93</v>
      </c>
      <c r="K31" s="663">
        <v>4.42</v>
      </c>
      <c r="L31" s="663">
        <v>5.045</v>
      </c>
      <c r="M31" s="663">
        <v>3.65</v>
      </c>
      <c r="N31" s="663">
        <v>5.31</v>
      </c>
      <c r="O31" s="663">
        <v>3.6799999999999997</v>
      </c>
      <c r="P31" s="663">
        <v>2.9299999999999997</v>
      </c>
      <c r="Q31" s="663">
        <v>3.48</v>
      </c>
      <c r="R31" s="663">
        <v>24.57</v>
      </c>
      <c r="S31" s="664">
        <v>2.66</v>
      </c>
      <c r="T31" s="610"/>
    </row>
    <row r="32" spans="1:20" s="209" customFormat="1" ht="18.75" hidden="1">
      <c r="A32" s="234"/>
      <c r="B32" s="234" t="s">
        <v>317</v>
      </c>
      <c r="C32" s="241" t="s">
        <v>318</v>
      </c>
      <c r="D32" s="663">
        <v>45.99999999999999</v>
      </c>
      <c r="E32" s="663">
        <v>8.26</v>
      </c>
      <c r="F32" s="663">
        <v>4.1000000000000005</v>
      </c>
      <c r="G32" s="663">
        <v>2.2</v>
      </c>
      <c r="H32" s="663">
        <v>1.95</v>
      </c>
      <c r="I32" s="663">
        <v>1.77</v>
      </c>
      <c r="J32" s="663">
        <v>2</v>
      </c>
      <c r="K32" s="663">
        <v>2.66</v>
      </c>
      <c r="L32" s="663">
        <v>3</v>
      </c>
      <c r="M32" s="663">
        <v>1.7999999999999998</v>
      </c>
      <c r="N32" s="663">
        <v>7.5</v>
      </c>
      <c r="O32" s="663">
        <v>1.7999999999999998</v>
      </c>
      <c r="P32" s="663">
        <v>1.8399999999999999</v>
      </c>
      <c r="Q32" s="663">
        <v>1.7999999999999998</v>
      </c>
      <c r="R32" s="663">
        <v>3.3200000000000003</v>
      </c>
      <c r="S32" s="664">
        <v>2</v>
      </c>
      <c r="T32" s="610"/>
    </row>
    <row r="33" spans="1:20" s="209" customFormat="1" ht="18.75" hidden="1">
      <c r="A33" s="234"/>
      <c r="B33" s="234" t="s">
        <v>319</v>
      </c>
      <c r="C33" s="241" t="s">
        <v>320</v>
      </c>
      <c r="D33" s="663">
        <v>24.629999999999995</v>
      </c>
      <c r="E33" s="663">
        <v>1.9</v>
      </c>
      <c r="F33" s="663">
        <v>0.8900000000000001</v>
      </c>
      <c r="G33" s="663">
        <v>0.04</v>
      </c>
      <c r="H33" s="663">
        <v>2.7399999999999998</v>
      </c>
      <c r="I33" s="663">
        <v>0.32999999999999996</v>
      </c>
      <c r="J33" s="663">
        <v>0.1</v>
      </c>
      <c r="K33" s="663">
        <v>0.89</v>
      </c>
      <c r="L33" s="663">
        <v>1.6199999999999999</v>
      </c>
      <c r="M33" s="663">
        <v>0.6699999999999999</v>
      </c>
      <c r="N33" s="663">
        <v>0.5</v>
      </c>
      <c r="O33" s="663">
        <v>12.29</v>
      </c>
      <c r="P33" s="663">
        <v>0.49</v>
      </c>
      <c r="Q33" s="663">
        <v>0.15000000000000002</v>
      </c>
      <c r="R33" s="663">
        <v>0.94</v>
      </c>
      <c r="S33" s="664">
        <v>1.08</v>
      </c>
      <c r="T33" s="610"/>
    </row>
    <row r="34" spans="1:20" s="209" customFormat="1" ht="18.75" hidden="1">
      <c r="A34" s="234"/>
      <c r="B34" s="234" t="s">
        <v>321</v>
      </c>
      <c r="C34" s="241" t="s">
        <v>322</v>
      </c>
      <c r="D34" s="663">
        <v>1568.2399999999998</v>
      </c>
      <c r="E34" s="663">
        <v>47.68</v>
      </c>
      <c r="F34" s="663">
        <v>69.19</v>
      </c>
      <c r="G34" s="663">
        <v>134.83</v>
      </c>
      <c r="H34" s="663">
        <v>81.45</v>
      </c>
      <c r="I34" s="663">
        <v>25.31</v>
      </c>
      <c r="J34" s="663">
        <v>129.07</v>
      </c>
      <c r="K34" s="663">
        <v>129.55</v>
      </c>
      <c r="L34" s="663">
        <v>86.39</v>
      </c>
      <c r="M34" s="663">
        <v>130.25</v>
      </c>
      <c r="N34" s="663">
        <v>60.769999999999996</v>
      </c>
      <c r="O34" s="663">
        <v>96.10000000000001</v>
      </c>
      <c r="P34" s="663">
        <v>85.96</v>
      </c>
      <c r="Q34" s="663">
        <v>65.55</v>
      </c>
      <c r="R34" s="663">
        <v>244.6</v>
      </c>
      <c r="S34" s="664">
        <v>181.54000000000002</v>
      </c>
      <c r="T34" s="610"/>
    </row>
    <row r="35" spans="1:20" s="209" customFormat="1" ht="15" customHeight="1">
      <c r="A35" s="234" t="s">
        <v>116</v>
      </c>
      <c r="B35" s="235" t="s">
        <v>117</v>
      </c>
      <c r="C35" s="241" t="s">
        <v>118</v>
      </c>
      <c r="D35" s="663">
        <v>0</v>
      </c>
      <c r="E35" s="663">
        <v>0</v>
      </c>
      <c r="F35" s="663">
        <v>0</v>
      </c>
      <c r="G35" s="663">
        <v>0</v>
      </c>
      <c r="H35" s="663">
        <v>0</v>
      </c>
      <c r="I35" s="663">
        <v>0</v>
      </c>
      <c r="J35" s="663">
        <v>0</v>
      </c>
      <c r="K35" s="663">
        <v>0</v>
      </c>
      <c r="L35" s="663">
        <v>0</v>
      </c>
      <c r="M35" s="663">
        <v>0</v>
      </c>
      <c r="N35" s="663">
        <v>0</v>
      </c>
      <c r="O35" s="663">
        <v>0</v>
      </c>
      <c r="P35" s="663">
        <v>0</v>
      </c>
      <c r="Q35" s="663">
        <v>0</v>
      </c>
      <c r="R35" s="663">
        <v>0</v>
      </c>
      <c r="S35" s="664">
        <v>0</v>
      </c>
      <c r="T35" s="610"/>
    </row>
    <row r="36" spans="1:20" s="209" customFormat="1" ht="15" customHeight="1">
      <c r="A36" s="234" t="s">
        <v>119</v>
      </c>
      <c r="B36" s="235" t="s">
        <v>120</v>
      </c>
      <c r="C36" s="241" t="s">
        <v>121</v>
      </c>
      <c r="D36" s="663">
        <v>135</v>
      </c>
      <c r="E36" s="663">
        <v>0</v>
      </c>
      <c r="F36" s="663">
        <v>51.00000000000001</v>
      </c>
      <c r="G36" s="663">
        <v>0</v>
      </c>
      <c r="H36" s="663">
        <v>0</v>
      </c>
      <c r="I36" s="663">
        <v>0</v>
      </c>
      <c r="J36" s="663">
        <v>0</v>
      </c>
      <c r="K36" s="663">
        <v>30</v>
      </c>
      <c r="L36" s="663">
        <v>1</v>
      </c>
      <c r="M36" s="663">
        <v>0</v>
      </c>
      <c r="N36" s="663">
        <v>39.13</v>
      </c>
      <c r="O36" s="663">
        <v>0</v>
      </c>
      <c r="P36" s="663">
        <v>0</v>
      </c>
      <c r="Q36" s="663">
        <v>13.87</v>
      </c>
      <c r="R36" s="663">
        <v>0</v>
      </c>
      <c r="S36" s="664">
        <v>0</v>
      </c>
      <c r="T36" s="610"/>
    </row>
    <row r="37" spans="1:20" s="209" customFormat="1" ht="15" customHeight="1">
      <c r="A37" s="234" t="s">
        <v>122</v>
      </c>
      <c r="B37" s="235" t="s">
        <v>123</v>
      </c>
      <c r="C37" s="241" t="s">
        <v>124</v>
      </c>
      <c r="D37" s="663">
        <v>8.999999999999998</v>
      </c>
      <c r="E37" s="663">
        <v>0</v>
      </c>
      <c r="F37" s="663">
        <v>0.61</v>
      </c>
      <c r="G37" s="663">
        <v>0.1</v>
      </c>
      <c r="H37" s="663">
        <v>0.1</v>
      </c>
      <c r="I37" s="663">
        <v>0.84</v>
      </c>
      <c r="J37" s="663">
        <v>1</v>
      </c>
      <c r="K37" s="663">
        <v>0.3</v>
      </c>
      <c r="L37" s="663">
        <v>4.43</v>
      </c>
      <c r="M37" s="663">
        <v>0</v>
      </c>
      <c r="N37" s="663">
        <v>0</v>
      </c>
      <c r="O37" s="663">
        <v>0.2</v>
      </c>
      <c r="P37" s="663">
        <v>0.3</v>
      </c>
      <c r="Q37" s="663">
        <v>0.82</v>
      </c>
      <c r="R37" s="663">
        <v>0.1</v>
      </c>
      <c r="S37" s="664">
        <v>0.2</v>
      </c>
      <c r="T37" s="610"/>
    </row>
    <row r="38" spans="1:20" s="209" customFormat="1" ht="15" customHeight="1">
      <c r="A38" s="234" t="s">
        <v>125</v>
      </c>
      <c r="B38" s="242" t="s">
        <v>126</v>
      </c>
      <c r="C38" s="241" t="s">
        <v>42</v>
      </c>
      <c r="D38" s="663">
        <v>1080.3639999999998</v>
      </c>
      <c r="E38" s="663">
        <v>0</v>
      </c>
      <c r="F38" s="663">
        <v>0</v>
      </c>
      <c r="G38" s="663">
        <v>0</v>
      </c>
      <c r="H38" s="663">
        <v>98.81</v>
      </c>
      <c r="I38" s="663">
        <v>61.94</v>
      </c>
      <c r="J38" s="663">
        <v>54.26</v>
      </c>
      <c r="K38" s="663">
        <v>125.27</v>
      </c>
      <c r="L38" s="663">
        <v>130.59</v>
      </c>
      <c r="M38" s="663">
        <v>66.384</v>
      </c>
      <c r="N38" s="663">
        <v>80.18</v>
      </c>
      <c r="O38" s="663">
        <v>71.00999999999999</v>
      </c>
      <c r="P38" s="663">
        <v>110.76</v>
      </c>
      <c r="Q38" s="663">
        <v>66.4</v>
      </c>
      <c r="R38" s="663">
        <v>114.04</v>
      </c>
      <c r="S38" s="664">
        <v>100.72</v>
      </c>
      <c r="T38" s="610"/>
    </row>
    <row r="39" spans="1:20" s="209" customFormat="1" ht="15" customHeight="1">
      <c r="A39" s="234" t="s">
        <v>127</v>
      </c>
      <c r="B39" s="242" t="s">
        <v>128</v>
      </c>
      <c r="C39" s="241" t="s">
        <v>43</v>
      </c>
      <c r="D39" s="663">
        <v>411.99499999999995</v>
      </c>
      <c r="E39" s="663">
        <v>89.71000000000001</v>
      </c>
      <c r="F39" s="663">
        <v>215.45499999999998</v>
      </c>
      <c r="G39" s="663">
        <v>106.83</v>
      </c>
      <c r="H39" s="663">
        <v>0</v>
      </c>
      <c r="I39" s="663">
        <v>0</v>
      </c>
      <c r="J39" s="663">
        <v>0</v>
      </c>
      <c r="K39" s="663">
        <v>0</v>
      </c>
      <c r="L39" s="663">
        <v>0</v>
      </c>
      <c r="M39" s="663">
        <v>0</v>
      </c>
      <c r="N39" s="663">
        <v>0</v>
      </c>
      <c r="O39" s="663">
        <v>0</v>
      </c>
      <c r="P39" s="663">
        <v>0</v>
      </c>
      <c r="Q39" s="663">
        <v>0</v>
      </c>
      <c r="R39" s="663">
        <v>0</v>
      </c>
      <c r="S39" s="664">
        <v>0</v>
      </c>
      <c r="T39" s="610"/>
    </row>
    <row r="40" spans="1:20" s="209" customFormat="1" ht="15" customHeight="1">
      <c r="A40" s="234" t="s">
        <v>129</v>
      </c>
      <c r="B40" s="242" t="s">
        <v>130</v>
      </c>
      <c r="C40" s="241" t="s">
        <v>65</v>
      </c>
      <c r="D40" s="663">
        <v>23.0044</v>
      </c>
      <c r="E40" s="663">
        <v>3.2199999999999998</v>
      </c>
      <c r="F40" s="663">
        <v>0.855</v>
      </c>
      <c r="G40" s="663">
        <v>2.4044</v>
      </c>
      <c r="H40" s="663">
        <v>2.87</v>
      </c>
      <c r="I40" s="663">
        <v>1.11</v>
      </c>
      <c r="J40" s="663">
        <v>0.8099999999999999</v>
      </c>
      <c r="K40" s="663">
        <v>1.3</v>
      </c>
      <c r="L40" s="663">
        <v>2.32</v>
      </c>
      <c r="M40" s="663">
        <v>1.07</v>
      </c>
      <c r="N40" s="663">
        <v>0.69</v>
      </c>
      <c r="O40" s="663">
        <v>1.09</v>
      </c>
      <c r="P40" s="663">
        <v>0.8400000000000001</v>
      </c>
      <c r="Q40" s="663">
        <v>1.4749999999999999</v>
      </c>
      <c r="R40" s="663">
        <v>0.7999999999999999</v>
      </c>
      <c r="S40" s="664">
        <v>2.15</v>
      </c>
      <c r="T40" s="610"/>
    </row>
    <row r="41" spans="1:20" s="209" customFormat="1" ht="18.75">
      <c r="A41" s="234" t="s">
        <v>131</v>
      </c>
      <c r="B41" s="242" t="s">
        <v>132</v>
      </c>
      <c r="C41" s="241" t="s">
        <v>133</v>
      </c>
      <c r="D41" s="663">
        <v>0</v>
      </c>
      <c r="E41" s="663">
        <v>0</v>
      </c>
      <c r="F41" s="663">
        <v>0</v>
      </c>
      <c r="G41" s="663">
        <v>0</v>
      </c>
      <c r="H41" s="663">
        <v>0</v>
      </c>
      <c r="I41" s="663">
        <v>0</v>
      </c>
      <c r="J41" s="663">
        <v>0</v>
      </c>
      <c r="K41" s="663">
        <v>0</v>
      </c>
      <c r="L41" s="663">
        <v>0</v>
      </c>
      <c r="M41" s="663">
        <v>0</v>
      </c>
      <c r="N41" s="663">
        <v>0</v>
      </c>
      <c r="O41" s="663">
        <v>0</v>
      </c>
      <c r="P41" s="663">
        <v>0</v>
      </c>
      <c r="Q41" s="663">
        <v>0</v>
      </c>
      <c r="R41" s="663">
        <v>0</v>
      </c>
      <c r="S41" s="664">
        <v>0</v>
      </c>
      <c r="T41" s="610"/>
    </row>
    <row r="42" spans="1:20" s="209" customFormat="1" ht="15" customHeight="1">
      <c r="A42" s="234" t="s">
        <v>134</v>
      </c>
      <c r="B42" s="242" t="s">
        <v>135</v>
      </c>
      <c r="C42" s="241" t="s">
        <v>136</v>
      </c>
      <c r="D42" s="663">
        <v>0</v>
      </c>
      <c r="E42" s="663">
        <v>0</v>
      </c>
      <c r="F42" s="663">
        <v>0</v>
      </c>
      <c r="G42" s="663">
        <v>0</v>
      </c>
      <c r="H42" s="663">
        <v>0</v>
      </c>
      <c r="I42" s="663">
        <v>0</v>
      </c>
      <c r="J42" s="663">
        <v>0</v>
      </c>
      <c r="K42" s="663">
        <v>0</v>
      </c>
      <c r="L42" s="663">
        <v>0</v>
      </c>
      <c r="M42" s="663">
        <v>0</v>
      </c>
      <c r="N42" s="663">
        <v>0</v>
      </c>
      <c r="O42" s="663">
        <v>0</v>
      </c>
      <c r="P42" s="663">
        <v>0</v>
      </c>
      <c r="Q42" s="663">
        <v>0</v>
      </c>
      <c r="R42" s="663">
        <v>0</v>
      </c>
      <c r="S42" s="664">
        <v>0</v>
      </c>
      <c r="T42" s="610"/>
    </row>
    <row r="43" spans="1:20" s="209" customFormat="1" ht="15" customHeight="1">
      <c r="A43" s="234" t="s">
        <v>137</v>
      </c>
      <c r="B43" s="242" t="s">
        <v>138</v>
      </c>
      <c r="C43" s="241" t="s">
        <v>139</v>
      </c>
      <c r="D43" s="663">
        <v>104.02000000000001</v>
      </c>
      <c r="E43" s="663">
        <v>4.9</v>
      </c>
      <c r="F43" s="663">
        <v>19.06</v>
      </c>
      <c r="G43" s="663">
        <v>6.71</v>
      </c>
      <c r="H43" s="663">
        <v>0</v>
      </c>
      <c r="I43" s="663">
        <v>5.3</v>
      </c>
      <c r="J43" s="663">
        <v>0</v>
      </c>
      <c r="K43" s="663">
        <v>23.46</v>
      </c>
      <c r="L43" s="663">
        <v>21</v>
      </c>
      <c r="M43" s="663">
        <v>0</v>
      </c>
      <c r="N43" s="663">
        <v>10.4</v>
      </c>
      <c r="O43" s="663">
        <v>0.88</v>
      </c>
      <c r="P43" s="663">
        <v>7.69</v>
      </c>
      <c r="Q43" s="663">
        <v>4.62</v>
      </c>
      <c r="R43" s="663">
        <v>0</v>
      </c>
      <c r="S43" s="664">
        <v>0</v>
      </c>
      <c r="T43" s="610"/>
    </row>
    <row r="44" spans="1:20" s="209" customFormat="1" ht="18.75">
      <c r="A44" s="234" t="s">
        <v>140</v>
      </c>
      <c r="B44" s="242" t="s">
        <v>141</v>
      </c>
      <c r="C44" s="241" t="s">
        <v>142</v>
      </c>
      <c r="D44" s="663">
        <v>32</v>
      </c>
      <c r="E44" s="663">
        <v>0</v>
      </c>
      <c r="F44" s="663">
        <v>7.76</v>
      </c>
      <c r="G44" s="663">
        <v>0.56</v>
      </c>
      <c r="H44" s="663">
        <v>3.1700000000000004</v>
      </c>
      <c r="I44" s="663">
        <v>0.96</v>
      </c>
      <c r="J44" s="663">
        <v>1</v>
      </c>
      <c r="K44" s="663">
        <v>3.37</v>
      </c>
      <c r="L44" s="663">
        <v>3.98</v>
      </c>
      <c r="M44" s="663">
        <v>1.28</v>
      </c>
      <c r="N44" s="663">
        <v>3.31</v>
      </c>
      <c r="O44" s="663">
        <v>3.23</v>
      </c>
      <c r="P44" s="663">
        <v>0.48000000000000004</v>
      </c>
      <c r="Q44" s="663">
        <v>0.38</v>
      </c>
      <c r="R44" s="663">
        <v>2</v>
      </c>
      <c r="S44" s="664">
        <v>0.52</v>
      </c>
      <c r="T44" s="610"/>
    </row>
    <row r="45" spans="1:20" s="209" customFormat="1" ht="18.75">
      <c r="A45" s="234" t="s">
        <v>143</v>
      </c>
      <c r="B45" s="242" t="s">
        <v>144</v>
      </c>
      <c r="C45" s="241" t="s">
        <v>145</v>
      </c>
      <c r="D45" s="663">
        <v>130.14</v>
      </c>
      <c r="E45" s="663">
        <v>0</v>
      </c>
      <c r="F45" s="663">
        <v>0</v>
      </c>
      <c r="G45" s="663">
        <v>37.4</v>
      </c>
      <c r="H45" s="663">
        <v>0</v>
      </c>
      <c r="I45" s="663">
        <v>0</v>
      </c>
      <c r="J45" s="663">
        <v>0</v>
      </c>
      <c r="K45" s="663">
        <v>38.19</v>
      </c>
      <c r="L45" s="663">
        <v>32.32</v>
      </c>
      <c r="M45" s="663">
        <v>0</v>
      </c>
      <c r="N45" s="663">
        <v>19.27</v>
      </c>
      <c r="O45" s="663">
        <v>0</v>
      </c>
      <c r="P45" s="663">
        <v>2.96</v>
      </c>
      <c r="Q45" s="663">
        <v>0</v>
      </c>
      <c r="R45" s="663">
        <v>0</v>
      </c>
      <c r="S45" s="664">
        <v>0</v>
      </c>
      <c r="T45" s="610"/>
    </row>
    <row r="46" spans="1:20" s="209" customFormat="1" ht="15" customHeight="1">
      <c r="A46" s="234" t="s">
        <v>146</v>
      </c>
      <c r="B46" s="235" t="s">
        <v>147</v>
      </c>
      <c r="C46" s="241" t="s">
        <v>148</v>
      </c>
      <c r="D46" s="663">
        <v>5.87198</v>
      </c>
      <c r="E46" s="663">
        <v>0</v>
      </c>
      <c r="F46" s="663">
        <v>0.25</v>
      </c>
      <c r="G46" s="663">
        <v>0.51</v>
      </c>
      <c r="H46" s="663">
        <v>0.39999999999999997</v>
      </c>
      <c r="I46" s="663">
        <v>0.39999999999999997</v>
      </c>
      <c r="J46" s="663">
        <v>0.45</v>
      </c>
      <c r="K46" s="663">
        <v>0.4</v>
      </c>
      <c r="L46" s="663">
        <v>0.7</v>
      </c>
      <c r="M46" s="663">
        <v>0.4</v>
      </c>
      <c r="N46" s="663">
        <v>0.2</v>
      </c>
      <c r="O46" s="663">
        <v>0.44999999999999996</v>
      </c>
      <c r="P46" s="663">
        <v>0.61198</v>
      </c>
      <c r="Q46" s="663">
        <v>0.39999999999999997</v>
      </c>
      <c r="R46" s="663">
        <v>0.25</v>
      </c>
      <c r="S46" s="664">
        <v>0.45000000000000007</v>
      </c>
      <c r="T46" s="610"/>
    </row>
    <row r="47" spans="1:20" s="209" customFormat="1" ht="15" customHeight="1">
      <c r="A47" s="234" t="s">
        <v>149</v>
      </c>
      <c r="B47" s="235" t="s">
        <v>150</v>
      </c>
      <c r="C47" s="241" t="s">
        <v>151</v>
      </c>
      <c r="D47" s="663">
        <v>5.709</v>
      </c>
      <c r="E47" s="663">
        <v>4.489</v>
      </c>
      <c r="F47" s="663">
        <v>1.05</v>
      </c>
      <c r="G47" s="663">
        <v>0</v>
      </c>
      <c r="H47" s="663">
        <v>0</v>
      </c>
      <c r="I47" s="663">
        <v>0</v>
      </c>
      <c r="J47" s="663">
        <v>0</v>
      </c>
      <c r="K47" s="663">
        <v>0</v>
      </c>
      <c r="L47" s="663">
        <v>0.17</v>
      </c>
      <c r="M47" s="663">
        <v>0</v>
      </c>
      <c r="N47" s="663">
        <v>0</v>
      </c>
      <c r="O47" s="663">
        <v>0</v>
      </c>
      <c r="P47" s="663">
        <v>0</v>
      </c>
      <c r="Q47" s="663">
        <v>0</v>
      </c>
      <c r="R47" s="663">
        <v>0</v>
      </c>
      <c r="S47" s="664">
        <v>0</v>
      </c>
      <c r="T47" s="610"/>
    </row>
    <row r="48" spans="1:20" s="209" customFormat="1" ht="15" customHeight="1">
      <c r="A48" s="234" t="s">
        <v>152</v>
      </c>
      <c r="B48" s="235" t="s">
        <v>153</v>
      </c>
      <c r="C48" s="241" t="s">
        <v>154</v>
      </c>
      <c r="D48" s="663">
        <v>4.2299999999999995</v>
      </c>
      <c r="E48" s="663">
        <v>0</v>
      </c>
      <c r="F48" s="663">
        <v>1.5</v>
      </c>
      <c r="G48" s="663">
        <v>0.11</v>
      </c>
      <c r="H48" s="663">
        <v>2.14</v>
      </c>
      <c r="I48" s="663">
        <v>0</v>
      </c>
      <c r="J48" s="663">
        <v>0</v>
      </c>
      <c r="K48" s="663">
        <v>0.15</v>
      </c>
      <c r="L48" s="663">
        <v>0.02</v>
      </c>
      <c r="M48" s="663">
        <v>0</v>
      </c>
      <c r="N48" s="663">
        <v>0</v>
      </c>
      <c r="O48" s="663">
        <v>0.31</v>
      </c>
      <c r="P48" s="663">
        <v>0</v>
      </c>
      <c r="Q48" s="663">
        <v>0</v>
      </c>
      <c r="R48" s="663">
        <v>0</v>
      </c>
      <c r="S48" s="664">
        <v>0</v>
      </c>
      <c r="T48" s="610"/>
    </row>
    <row r="49" spans="1:20" s="209" customFormat="1" ht="15" customHeight="1">
      <c r="A49" s="234" t="s">
        <v>155</v>
      </c>
      <c r="B49" s="235" t="s">
        <v>156</v>
      </c>
      <c r="C49" s="241" t="s">
        <v>157</v>
      </c>
      <c r="D49" s="663">
        <v>14.61</v>
      </c>
      <c r="E49" s="663">
        <v>0</v>
      </c>
      <c r="F49" s="663">
        <v>0</v>
      </c>
      <c r="G49" s="663">
        <v>0</v>
      </c>
      <c r="H49" s="663">
        <v>0</v>
      </c>
      <c r="I49" s="663">
        <v>0</v>
      </c>
      <c r="J49" s="663">
        <v>0</v>
      </c>
      <c r="K49" s="663">
        <v>0</v>
      </c>
      <c r="L49" s="663">
        <v>0</v>
      </c>
      <c r="M49" s="663">
        <v>14.61</v>
      </c>
      <c r="N49" s="663">
        <v>0</v>
      </c>
      <c r="O49" s="663">
        <v>0</v>
      </c>
      <c r="P49" s="663">
        <v>0</v>
      </c>
      <c r="Q49" s="663">
        <v>0</v>
      </c>
      <c r="R49" s="663">
        <v>0</v>
      </c>
      <c r="S49" s="664">
        <v>0</v>
      </c>
      <c r="T49" s="610"/>
    </row>
    <row r="50" spans="1:20" s="209" customFormat="1" ht="15" customHeight="1">
      <c r="A50" s="234" t="s">
        <v>158</v>
      </c>
      <c r="B50" s="235" t="s">
        <v>159</v>
      </c>
      <c r="C50" s="241" t="s">
        <v>160</v>
      </c>
      <c r="D50" s="663">
        <v>117.31</v>
      </c>
      <c r="E50" s="663">
        <v>0</v>
      </c>
      <c r="F50" s="663">
        <v>0</v>
      </c>
      <c r="G50" s="663">
        <v>0</v>
      </c>
      <c r="H50" s="663">
        <v>0</v>
      </c>
      <c r="I50" s="663">
        <v>0</v>
      </c>
      <c r="J50" s="663">
        <v>0</v>
      </c>
      <c r="K50" s="663">
        <v>36.39</v>
      </c>
      <c r="L50" s="663">
        <v>0</v>
      </c>
      <c r="M50" s="663">
        <v>0</v>
      </c>
      <c r="N50" s="663">
        <v>56.24</v>
      </c>
      <c r="O50" s="663">
        <v>0</v>
      </c>
      <c r="P50" s="663">
        <v>24.68</v>
      </c>
      <c r="Q50" s="663">
        <v>0</v>
      </c>
      <c r="R50" s="663">
        <v>0</v>
      </c>
      <c r="S50" s="664">
        <v>0</v>
      </c>
      <c r="T50" s="610"/>
    </row>
    <row r="51" spans="1:20" s="209" customFormat="1" ht="15" customHeight="1">
      <c r="A51" s="234" t="s">
        <v>161</v>
      </c>
      <c r="B51" s="235" t="s">
        <v>162</v>
      </c>
      <c r="C51" s="241" t="s">
        <v>163</v>
      </c>
      <c r="D51" s="237">
        <v>0</v>
      </c>
      <c r="E51" s="238">
        <v>0</v>
      </c>
      <c r="F51" s="238">
        <v>0</v>
      </c>
      <c r="G51" s="238">
        <v>0</v>
      </c>
      <c r="H51" s="238">
        <v>0</v>
      </c>
      <c r="I51" s="238">
        <v>0</v>
      </c>
      <c r="J51" s="238">
        <v>0</v>
      </c>
      <c r="K51" s="238">
        <v>0</v>
      </c>
      <c r="L51" s="238">
        <v>0</v>
      </c>
      <c r="M51" s="238">
        <v>0</v>
      </c>
      <c r="N51" s="238">
        <v>0</v>
      </c>
      <c r="O51" s="238">
        <v>0</v>
      </c>
      <c r="P51" s="238">
        <v>0</v>
      </c>
      <c r="Q51" s="238">
        <v>0</v>
      </c>
      <c r="R51" s="239">
        <v>0</v>
      </c>
      <c r="S51" s="239">
        <v>0</v>
      </c>
      <c r="T51" s="610"/>
    </row>
    <row r="52" spans="1:20" s="210" customFormat="1" ht="15" customHeight="1">
      <c r="A52" s="229">
        <v>3</v>
      </c>
      <c r="B52" s="230" t="s">
        <v>164</v>
      </c>
      <c r="C52" s="243" t="s">
        <v>165</v>
      </c>
      <c r="D52" s="661">
        <v>581.03</v>
      </c>
      <c r="E52" s="661">
        <v>0</v>
      </c>
      <c r="F52" s="661">
        <v>0</v>
      </c>
      <c r="G52" s="661">
        <v>161.84</v>
      </c>
      <c r="H52" s="661">
        <v>0</v>
      </c>
      <c r="I52" s="661">
        <v>55.349999999999994</v>
      </c>
      <c r="J52" s="661">
        <v>0</v>
      </c>
      <c r="K52" s="661">
        <v>0</v>
      </c>
      <c r="L52" s="661">
        <v>0</v>
      </c>
      <c r="M52" s="661">
        <v>0</v>
      </c>
      <c r="N52" s="661">
        <v>257.8</v>
      </c>
      <c r="O52" s="661">
        <v>0</v>
      </c>
      <c r="P52" s="661">
        <v>0</v>
      </c>
      <c r="Q52" s="661">
        <v>106.03999999999999</v>
      </c>
      <c r="R52" s="661">
        <v>0</v>
      </c>
      <c r="S52" s="662">
        <v>0</v>
      </c>
      <c r="T52" s="612">
        <f>D52/$T$7*100</f>
        <v>0.967999360253766</v>
      </c>
    </row>
    <row r="53" spans="1:20" s="209" customFormat="1" ht="15" customHeight="1">
      <c r="A53" s="229">
        <v>4</v>
      </c>
      <c r="B53" s="230" t="s">
        <v>207</v>
      </c>
      <c r="C53" s="231" t="s">
        <v>208</v>
      </c>
      <c r="D53" s="232">
        <v>0</v>
      </c>
      <c r="E53" s="233"/>
      <c r="F53" s="233"/>
      <c r="G53" s="233"/>
      <c r="H53" s="233"/>
      <c r="I53" s="233"/>
      <c r="J53" s="233"/>
      <c r="K53" s="233"/>
      <c r="L53" s="233"/>
      <c r="M53" s="233"/>
      <c r="N53" s="233"/>
      <c r="O53" s="233"/>
      <c r="P53" s="233"/>
      <c r="Q53" s="233"/>
      <c r="R53" s="239"/>
      <c r="S53" s="239"/>
      <c r="T53" s="610"/>
    </row>
    <row r="54" spans="1:20" s="209" customFormat="1" ht="15" customHeight="1">
      <c r="A54" s="229">
        <v>5</v>
      </c>
      <c r="B54" s="230" t="s">
        <v>209</v>
      </c>
      <c r="C54" s="243" t="s">
        <v>210</v>
      </c>
      <c r="D54" s="232">
        <v>0</v>
      </c>
      <c r="E54" s="233"/>
      <c r="F54" s="233"/>
      <c r="G54" s="233"/>
      <c r="H54" s="233"/>
      <c r="I54" s="233"/>
      <c r="J54" s="233"/>
      <c r="K54" s="233"/>
      <c r="L54" s="233"/>
      <c r="M54" s="233"/>
      <c r="N54" s="233"/>
      <c r="O54" s="233"/>
      <c r="P54" s="233"/>
      <c r="Q54" s="233"/>
      <c r="R54" s="239"/>
      <c r="S54" s="239"/>
      <c r="T54" s="610"/>
    </row>
    <row r="55" spans="1:20" s="209" customFormat="1" ht="15" customHeight="1" thickBot="1">
      <c r="A55" s="229">
        <v>6</v>
      </c>
      <c r="B55" s="244" t="s">
        <v>211</v>
      </c>
      <c r="C55" s="243" t="s">
        <v>212</v>
      </c>
      <c r="D55" s="669">
        <v>6995.070000000001</v>
      </c>
      <c r="E55" s="669">
        <v>816.5300000000002</v>
      </c>
      <c r="F55" s="669">
        <v>1945.99</v>
      </c>
      <c r="G55" s="669">
        <v>4232.55</v>
      </c>
      <c r="H55" s="670"/>
      <c r="I55" s="671"/>
      <c r="J55" s="672"/>
      <c r="K55" s="671"/>
      <c r="L55" s="671"/>
      <c r="M55" s="671"/>
      <c r="N55" s="671"/>
      <c r="O55" s="671"/>
      <c r="P55" s="671"/>
      <c r="Q55" s="671"/>
      <c r="R55" s="669"/>
      <c r="S55" s="673">
        <v>0</v>
      </c>
      <c r="T55" s="610"/>
    </row>
    <row r="56" spans="1:20" s="64" customFormat="1" ht="25.5" customHeight="1">
      <c r="A56" s="934" t="s">
        <v>213</v>
      </c>
      <c r="B56" s="935"/>
      <c r="C56" s="935"/>
      <c r="D56" s="935"/>
      <c r="E56" s="245"/>
      <c r="F56" s="246"/>
      <c r="G56" s="247"/>
      <c r="H56" s="246"/>
      <c r="I56" s="245"/>
      <c r="J56" s="246"/>
      <c r="K56" s="247"/>
      <c r="L56" s="246"/>
      <c r="M56" s="245"/>
      <c r="N56" s="245"/>
      <c r="O56" s="245"/>
      <c r="P56" s="245"/>
      <c r="Q56" s="245"/>
      <c r="R56" s="245"/>
      <c r="S56" s="245"/>
      <c r="T56" s="614"/>
    </row>
    <row r="57" spans="2:109" s="444" customFormat="1" ht="27.75" customHeight="1">
      <c r="B57" s="894" t="s">
        <v>504</v>
      </c>
      <c r="C57" s="894"/>
      <c r="D57" s="894"/>
      <c r="E57" s="894"/>
      <c r="F57" s="445"/>
      <c r="G57" s="445"/>
      <c r="H57" s="445"/>
      <c r="J57" s="894" t="s">
        <v>505</v>
      </c>
      <c r="K57" s="894"/>
      <c r="L57" s="894"/>
      <c r="M57" s="894"/>
      <c r="N57" s="894"/>
      <c r="O57" s="894"/>
      <c r="P57" s="894"/>
      <c r="Q57" s="894"/>
      <c r="R57" s="448"/>
      <c r="S57" s="448"/>
      <c r="T57" s="615"/>
      <c r="U57" s="448"/>
      <c r="V57" s="448"/>
      <c r="W57" s="448"/>
      <c r="X57" s="448"/>
      <c r="Y57" s="448"/>
      <c r="Z57" s="448"/>
      <c r="AA57" s="448"/>
      <c r="AB57" s="448"/>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c r="BN57" s="446"/>
      <c r="BO57" s="446"/>
      <c r="BP57" s="446"/>
      <c r="BQ57" s="446"/>
      <c r="BR57" s="446"/>
      <c r="BS57" s="446"/>
      <c r="BT57" s="446"/>
      <c r="BU57" s="446"/>
      <c r="BV57" s="446"/>
      <c r="BW57" s="446"/>
      <c r="BX57" s="446"/>
      <c r="BY57" s="446"/>
      <c r="BZ57" s="446"/>
      <c r="CA57" s="446"/>
      <c r="CB57" s="446"/>
      <c r="CC57" s="446"/>
      <c r="CD57" s="446"/>
      <c r="CE57" s="446"/>
      <c r="CF57" s="446"/>
      <c r="CG57" s="446"/>
      <c r="CH57" s="446"/>
      <c r="CI57" s="446"/>
      <c r="CJ57" s="446"/>
      <c r="CK57" s="446"/>
      <c r="CL57" s="446"/>
      <c r="CM57" s="446"/>
      <c r="CN57" s="446"/>
      <c r="CO57" s="446"/>
      <c r="CP57" s="446"/>
      <c r="CQ57" s="446"/>
      <c r="CR57" s="446"/>
      <c r="CS57" s="446"/>
      <c r="CT57" s="446"/>
      <c r="CU57" s="446"/>
      <c r="CV57" s="446"/>
      <c r="CW57" s="446"/>
      <c r="CX57" s="446"/>
      <c r="CY57" s="446"/>
      <c r="CZ57" s="446"/>
      <c r="DA57" s="446"/>
      <c r="DB57" s="446"/>
      <c r="DC57" s="446"/>
      <c r="DD57" s="446"/>
      <c r="DE57" s="446"/>
    </row>
    <row r="58" spans="2:109" s="414" customFormat="1" ht="27.75" customHeight="1">
      <c r="B58" s="413"/>
      <c r="C58" s="413"/>
      <c r="E58" s="415"/>
      <c r="F58" s="416"/>
      <c r="G58" s="416"/>
      <c r="H58" s="416"/>
      <c r="J58" s="893" t="s">
        <v>506</v>
      </c>
      <c r="K58" s="893"/>
      <c r="L58" s="893"/>
      <c r="M58" s="893"/>
      <c r="N58" s="893"/>
      <c r="O58" s="893"/>
      <c r="P58" s="893"/>
      <c r="Q58" s="893"/>
      <c r="R58" s="449"/>
      <c r="S58" s="449"/>
      <c r="T58" s="616"/>
      <c r="U58" s="449"/>
      <c r="V58" s="449"/>
      <c r="W58" s="449"/>
      <c r="X58" s="449"/>
      <c r="Y58" s="449"/>
      <c r="Z58" s="449"/>
      <c r="AA58" s="449"/>
      <c r="AB58" s="449"/>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c r="CN58" s="418"/>
      <c r="CO58" s="418"/>
      <c r="CP58" s="418"/>
      <c r="CQ58" s="418"/>
      <c r="CR58" s="418"/>
      <c r="CS58" s="418"/>
      <c r="CT58" s="418"/>
      <c r="CU58" s="418"/>
      <c r="CV58" s="418"/>
      <c r="CW58" s="418"/>
      <c r="CX58" s="418"/>
      <c r="CY58" s="418"/>
      <c r="CZ58" s="418"/>
      <c r="DA58" s="418"/>
      <c r="DB58" s="418"/>
      <c r="DC58" s="418"/>
      <c r="DD58" s="418"/>
      <c r="DE58" s="418"/>
    </row>
    <row r="62" spans="2:5" ht="20.25">
      <c r="B62" s="894" t="s">
        <v>806</v>
      </c>
      <c r="C62" s="894"/>
      <c r="D62" s="894"/>
      <c r="E62" s="894"/>
    </row>
  </sheetData>
  <sheetProtection/>
  <mergeCells count="12">
    <mergeCell ref="A1:B1"/>
    <mergeCell ref="A3:S3"/>
    <mergeCell ref="A5:A6"/>
    <mergeCell ref="B5:B6"/>
    <mergeCell ref="C5:C6"/>
    <mergeCell ref="B62:E62"/>
    <mergeCell ref="D5:D6"/>
    <mergeCell ref="E5:S5"/>
    <mergeCell ref="B57:E57"/>
    <mergeCell ref="J57:Q57"/>
    <mergeCell ref="J58:Q58"/>
    <mergeCell ref="A56:D56"/>
  </mergeCells>
  <printOptions/>
  <pageMargins left="0.27" right="0.1968503937007874" top="1.06" bottom="0.3937007874015748" header="0" footer="0"/>
  <pageSetup horizontalDpi="600" verticalDpi="600" orientation="landscape" paperSize="9" scale="45" r:id="rId1"/>
  <colBreaks count="1" manualBreakCount="1">
    <brk id="22" max="65535" man="1"/>
  </colBreaks>
</worksheet>
</file>

<file path=xl/worksheets/sheet21.xml><?xml version="1.0" encoding="utf-8"?>
<worksheet xmlns="http://schemas.openxmlformats.org/spreadsheetml/2006/main" xmlns:r="http://schemas.openxmlformats.org/officeDocument/2006/relationships">
  <sheetPr>
    <tabColor theme="4"/>
  </sheetPr>
  <dimension ref="A1:DE60"/>
  <sheetViews>
    <sheetView zoomScale="70" zoomScaleNormal="70" zoomScalePageLayoutView="0" workbookViewId="0" topLeftCell="C4">
      <pane ySplit="1020" topLeftCell="A1" activePane="bottomLeft" state="split"/>
      <selection pane="topLeft" activeCell="T46" sqref="T46"/>
      <selection pane="bottomLeft" activeCell="D7" sqref="D7:S50"/>
    </sheetView>
  </sheetViews>
  <sheetFormatPr defaultColWidth="9.140625" defaultRowHeight="12.75"/>
  <cols>
    <col min="1" max="1" width="6.421875" style="64" customWidth="1"/>
    <col min="2" max="2" width="70.421875" style="64" customWidth="1"/>
    <col min="3" max="3" width="12.140625" style="64" customWidth="1"/>
    <col min="4" max="4" width="21.140625" style="64" customWidth="1"/>
    <col min="5" max="5" width="13.421875" style="64" customWidth="1"/>
    <col min="6" max="6" width="11.140625" style="64" customWidth="1"/>
    <col min="7" max="7" width="9.421875" style="64" bestFit="1" customWidth="1"/>
    <col min="8" max="8" width="10.8515625" style="64" bestFit="1" customWidth="1"/>
    <col min="9" max="9" width="10.57421875" style="64" customWidth="1"/>
    <col min="10" max="10" width="10.28125" style="139" customWidth="1"/>
    <col min="11" max="11" width="10.7109375" style="64" customWidth="1"/>
    <col min="12" max="12" width="11.421875" style="64" customWidth="1"/>
    <col min="13" max="13" width="10.57421875" style="64" customWidth="1"/>
    <col min="14" max="14" width="12.140625" style="64" customWidth="1"/>
    <col min="15" max="16" width="9.421875" style="64" bestFit="1" customWidth="1"/>
    <col min="17" max="17" width="9.421875" style="64" customWidth="1"/>
    <col min="18" max="19" width="9.421875" style="64" bestFit="1" customWidth="1"/>
    <col min="20" max="16384" width="9.140625" style="64" customWidth="1"/>
  </cols>
  <sheetData>
    <row r="1" spans="1:19" s="59" customFormat="1" ht="18.75">
      <c r="A1" s="826" t="s">
        <v>464</v>
      </c>
      <c r="B1" s="943"/>
      <c r="C1" s="245"/>
      <c r="D1" s="245"/>
      <c r="E1" s="245"/>
      <c r="F1" s="245"/>
      <c r="G1" s="245"/>
      <c r="H1" s="245"/>
      <c r="I1" s="245"/>
      <c r="J1" s="248"/>
      <c r="K1" s="245"/>
      <c r="L1" s="245"/>
      <c r="M1" s="245"/>
      <c r="N1" s="245"/>
      <c r="O1" s="245"/>
      <c r="P1" s="245"/>
      <c r="Q1" s="245"/>
      <c r="R1" s="245"/>
      <c r="S1" s="245"/>
    </row>
    <row r="2" spans="1:19" s="59" customFormat="1" ht="36.75" customHeight="1">
      <c r="A2" s="944" t="s">
        <v>517</v>
      </c>
      <c r="B2" s="943"/>
      <c r="C2" s="943"/>
      <c r="D2" s="943"/>
      <c r="E2" s="943"/>
      <c r="F2" s="943"/>
      <c r="G2" s="943"/>
      <c r="H2" s="943"/>
      <c r="I2" s="943"/>
      <c r="J2" s="943"/>
      <c r="K2" s="943"/>
      <c r="L2" s="943"/>
      <c r="M2" s="943"/>
      <c r="N2" s="943"/>
      <c r="O2" s="943"/>
      <c r="P2" s="943"/>
      <c r="Q2" s="943"/>
      <c r="R2" s="943"/>
      <c r="S2" s="943"/>
    </row>
    <row r="3" spans="1:19" ht="0.75" customHeight="1">
      <c r="A3" s="945" t="s">
        <v>217</v>
      </c>
      <c r="B3" s="946"/>
      <c r="C3" s="946"/>
      <c r="D3" s="946"/>
      <c r="E3" s="946"/>
      <c r="F3" s="946"/>
      <c r="G3" s="946"/>
      <c r="H3" s="946"/>
      <c r="I3" s="946"/>
      <c r="J3" s="947"/>
      <c r="K3" s="947"/>
      <c r="L3" s="947"/>
      <c r="M3" s="947"/>
      <c r="N3" s="947"/>
      <c r="O3" s="947"/>
      <c r="P3" s="947"/>
      <c r="Q3" s="947"/>
      <c r="R3" s="947"/>
      <c r="S3" s="947"/>
    </row>
    <row r="4" spans="1:19" ht="18" customHeight="1">
      <c r="A4" s="939" t="s">
        <v>8</v>
      </c>
      <c r="B4" s="939" t="s">
        <v>67</v>
      </c>
      <c r="C4" s="939" t="s">
        <v>68</v>
      </c>
      <c r="D4" s="932" t="s">
        <v>218</v>
      </c>
      <c r="E4" s="933" t="s">
        <v>219</v>
      </c>
      <c r="F4" s="948"/>
      <c r="G4" s="948"/>
      <c r="H4" s="948"/>
      <c r="I4" s="948"/>
      <c r="J4" s="948"/>
      <c r="K4" s="948"/>
      <c r="L4" s="948"/>
      <c r="M4" s="948"/>
      <c r="N4" s="948"/>
      <c r="O4" s="948"/>
      <c r="P4" s="948"/>
      <c r="Q4" s="948"/>
      <c r="R4" s="948"/>
      <c r="S4" s="948"/>
    </row>
    <row r="5" spans="1:21" ht="42" customHeight="1">
      <c r="A5" s="940"/>
      <c r="B5" s="940"/>
      <c r="C5" s="940"/>
      <c r="D5" s="932"/>
      <c r="E5" s="263" t="s">
        <v>807</v>
      </c>
      <c r="F5" s="263" t="s">
        <v>808</v>
      </c>
      <c r="G5" s="263" t="s">
        <v>809</v>
      </c>
      <c r="H5" s="263" t="s">
        <v>810</v>
      </c>
      <c r="I5" s="263" t="s">
        <v>811</v>
      </c>
      <c r="J5" s="263" t="s">
        <v>812</v>
      </c>
      <c r="K5" s="263" t="s">
        <v>813</v>
      </c>
      <c r="L5" s="263" t="s">
        <v>814</v>
      </c>
      <c r="M5" s="263" t="s">
        <v>815</v>
      </c>
      <c r="N5" s="263" t="s">
        <v>816</v>
      </c>
      <c r="O5" s="263" t="s">
        <v>817</v>
      </c>
      <c r="P5" s="263" t="s">
        <v>818</v>
      </c>
      <c r="Q5" s="263" t="s">
        <v>819</v>
      </c>
      <c r="R5" s="263" t="s">
        <v>820</v>
      </c>
      <c r="S5" s="660" t="s">
        <v>821</v>
      </c>
      <c r="U5" s="64" t="s">
        <v>215</v>
      </c>
    </row>
    <row r="6" spans="1:19" s="111" customFormat="1" ht="37.5">
      <c r="A6" s="228">
        <v>-1</v>
      </c>
      <c r="B6" s="228">
        <v>-2</v>
      </c>
      <c r="C6" s="228">
        <v>-3</v>
      </c>
      <c r="D6" s="228" t="s">
        <v>347</v>
      </c>
      <c r="E6" s="228">
        <v>-5</v>
      </c>
      <c r="F6" s="228">
        <v>-6</v>
      </c>
      <c r="G6" s="228">
        <v>-7</v>
      </c>
      <c r="H6" s="228">
        <v>-8</v>
      </c>
      <c r="I6" s="228">
        <v>-9</v>
      </c>
      <c r="J6" s="228">
        <v>-10</v>
      </c>
      <c r="K6" s="228">
        <v>-11</v>
      </c>
      <c r="L6" s="228">
        <v>-12</v>
      </c>
      <c r="M6" s="228">
        <v>-13</v>
      </c>
      <c r="N6" s="228">
        <v>-14</v>
      </c>
      <c r="O6" s="228">
        <v>-15</v>
      </c>
      <c r="P6" s="228">
        <v>-16</v>
      </c>
      <c r="Q6" s="228">
        <v>-17</v>
      </c>
      <c r="R6" s="228">
        <v>-18</v>
      </c>
      <c r="S6" s="228">
        <v>-19</v>
      </c>
    </row>
    <row r="7" spans="1:20" s="117" customFormat="1" ht="15" customHeight="1">
      <c r="A7" s="229">
        <v>1</v>
      </c>
      <c r="B7" s="230" t="s">
        <v>69</v>
      </c>
      <c r="C7" s="231" t="s">
        <v>70</v>
      </c>
      <c r="D7" s="674">
        <v>1094.2824000000003</v>
      </c>
      <c r="E7" s="674">
        <v>26.779</v>
      </c>
      <c r="F7" s="674">
        <v>94.78500000000001</v>
      </c>
      <c r="G7" s="674">
        <v>50.2444</v>
      </c>
      <c r="H7" s="674">
        <v>105.07</v>
      </c>
      <c r="I7" s="674">
        <v>44.1</v>
      </c>
      <c r="J7" s="674">
        <v>41.28</v>
      </c>
      <c r="K7" s="674">
        <v>65.72</v>
      </c>
      <c r="L7" s="674">
        <v>152.205</v>
      </c>
      <c r="M7" s="674">
        <v>20.019</v>
      </c>
      <c r="N7" s="674">
        <v>210.74</v>
      </c>
      <c r="O7" s="674">
        <v>82.85</v>
      </c>
      <c r="P7" s="674">
        <v>59.17</v>
      </c>
      <c r="Q7" s="674">
        <v>26.930000000000003</v>
      </c>
      <c r="R7" s="674">
        <v>68.5</v>
      </c>
      <c r="S7" s="674">
        <v>45.88999999999999</v>
      </c>
      <c r="T7" s="116"/>
    </row>
    <row r="8" spans="1:20" s="60" customFormat="1" ht="15" customHeight="1">
      <c r="A8" s="234" t="s">
        <v>71</v>
      </c>
      <c r="B8" s="235" t="s">
        <v>72</v>
      </c>
      <c r="C8" s="236" t="s">
        <v>73</v>
      </c>
      <c r="D8" s="676">
        <v>659.6080000000001</v>
      </c>
      <c r="E8" s="676">
        <v>5.329000000000001</v>
      </c>
      <c r="F8" s="676">
        <v>2.4699999999999998</v>
      </c>
      <c r="G8" s="676">
        <v>36.34</v>
      </c>
      <c r="H8" s="676">
        <v>101.82</v>
      </c>
      <c r="I8" s="676">
        <v>4.79</v>
      </c>
      <c r="J8" s="676">
        <v>41.28</v>
      </c>
      <c r="K8" s="676">
        <v>19.97</v>
      </c>
      <c r="L8" s="676">
        <v>133.83</v>
      </c>
      <c r="M8" s="676">
        <v>13.649</v>
      </c>
      <c r="N8" s="676">
        <v>104.88</v>
      </c>
      <c r="O8" s="676">
        <v>43.449999999999996</v>
      </c>
      <c r="P8" s="676">
        <v>51.27</v>
      </c>
      <c r="Q8" s="676">
        <v>13.21</v>
      </c>
      <c r="R8" s="676">
        <v>51.36</v>
      </c>
      <c r="S8" s="677">
        <v>35.959999999999994</v>
      </c>
      <c r="T8" s="122"/>
    </row>
    <row r="9" spans="1:20" s="60" customFormat="1" ht="18.75">
      <c r="A9" s="234"/>
      <c r="B9" s="240" t="s">
        <v>74</v>
      </c>
      <c r="C9" s="236" t="s">
        <v>75</v>
      </c>
      <c r="D9" s="676">
        <v>659.6080000000001</v>
      </c>
      <c r="E9" s="676">
        <v>5.329000000000001</v>
      </c>
      <c r="F9" s="676">
        <v>2.4699999999999998</v>
      </c>
      <c r="G9" s="676">
        <v>36.34</v>
      </c>
      <c r="H9" s="676">
        <v>101.82</v>
      </c>
      <c r="I9" s="676">
        <v>4.79</v>
      </c>
      <c r="J9" s="676">
        <v>41.28</v>
      </c>
      <c r="K9" s="676">
        <v>19.97</v>
      </c>
      <c r="L9" s="676">
        <v>133.83</v>
      </c>
      <c r="M9" s="676">
        <v>13.649</v>
      </c>
      <c r="N9" s="676">
        <v>104.88</v>
      </c>
      <c r="O9" s="676">
        <v>43.449999999999996</v>
      </c>
      <c r="P9" s="676">
        <v>51.27</v>
      </c>
      <c r="Q9" s="676">
        <v>13.21</v>
      </c>
      <c r="R9" s="676">
        <v>51.36</v>
      </c>
      <c r="S9" s="677">
        <v>35.959999999999994</v>
      </c>
      <c r="T9" s="122"/>
    </row>
    <row r="10" spans="1:20" s="60" customFormat="1" ht="18.75">
      <c r="A10" s="234" t="s">
        <v>76</v>
      </c>
      <c r="B10" s="235" t="s">
        <v>77</v>
      </c>
      <c r="C10" s="236" t="s">
        <v>45</v>
      </c>
      <c r="D10" s="676">
        <v>162.57</v>
      </c>
      <c r="E10" s="676">
        <v>0</v>
      </c>
      <c r="F10" s="676">
        <v>44.260000000000005</v>
      </c>
      <c r="G10" s="676">
        <v>12.719999999999999</v>
      </c>
      <c r="H10" s="676">
        <v>0</v>
      </c>
      <c r="I10" s="676">
        <v>35.71</v>
      </c>
      <c r="J10" s="676">
        <v>0</v>
      </c>
      <c r="K10" s="676">
        <v>0.75</v>
      </c>
      <c r="L10" s="676">
        <v>14.03</v>
      </c>
      <c r="M10" s="676">
        <v>0.9</v>
      </c>
      <c r="N10" s="676">
        <v>0</v>
      </c>
      <c r="O10" s="676">
        <v>31.1</v>
      </c>
      <c r="P10" s="676">
        <v>6.26</v>
      </c>
      <c r="Q10" s="676">
        <v>0</v>
      </c>
      <c r="R10" s="676">
        <v>7.44</v>
      </c>
      <c r="S10" s="677">
        <v>9.4</v>
      </c>
      <c r="T10" s="122"/>
    </row>
    <row r="11" spans="1:20" s="60" customFormat="1" ht="15" customHeight="1">
      <c r="A11" s="234" t="s">
        <v>78</v>
      </c>
      <c r="B11" s="235" t="s">
        <v>79</v>
      </c>
      <c r="C11" s="236" t="s">
        <v>44</v>
      </c>
      <c r="D11" s="676">
        <v>260.74940000000004</v>
      </c>
      <c r="E11" s="676">
        <v>21.45</v>
      </c>
      <c r="F11" s="676">
        <v>47.355000000000004</v>
      </c>
      <c r="G11" s="676">
        <v>1.1844</v>
      </c>
      <c r="H11" s="676">
        <v>2.5</v>
      </c>
      <c r="I11" s="676">
        <v>3.5999999999999996</v>
      </c>
      <c r="J11" s="676">
        <v>0</v>
      </c>
      <c r="K11" s="676">
        <v>45</v>
      </c>
      <c r="L11" s="676">
        <v>4</v>
      </c>
      <c r="M11" s="676">
        <v>5.47</v>
      </c>
      <c r="N11" s="676">
        <v>105.86</v>
      </c>
      <c r="O11" s="676">
        <v>8.3</v>
      </c>
      <c r="P11" s="676">
        <v>1.56</v>
      </c>
      <c r="Q11" s="676">
        <v>13.620000000000001</v>
      </c>
      <c r="R11" s="676">
        <v>0.8499999999999996</v>
      </c>
      <c r="S11" s="677">
        <v>0</v>
      </c>
      <c r="T11" s="122"/>
    </row>
    <row r="12" spans="1:20" s="60" customFormat="1" ht="15" customHeight="1">
      <c r="A12" s="234" t="s">
        <v>80</v>
      </c>
      <c r="B12" s="235" t="s">
        <v>81</v>
      </c>
      <c r="C12" s="236" t="s">
        <v>47</v>
      </c>
      <c r="D12" s="237">
        <v>0</v>
      </c>
      <c r="E12" s="238">
        <v>0</v>
      </c>
      <c r="F12" s="238">
        <v>0</v>
      </c>
      <c r="G12" s="238">
        <v>0</v>
      </c>
      <c r="H12" s="238">
        <v>0</v>
      </c>
      <c r="I12" s="238">
        <v>0</v>
      </c>
      <c r="J12" s="238">
        <v>0</v>
      </c>
      <c r="K12" s="238">
        <v>0</v>
      </c>
      <c r="L12" s="238">
        <v>0</v>
      </c>
      <c r="M12" s="238">
        <v>0</v>
      </c>
      <c r="N12" s="238">
        <v>0</v>
      </c>
      <c r="O12" s="238">
        <v>0</v>
      </c>
      <c r="P12" s="238">
        <v>0</v>
      </c>
      <c r="Q12" s="238">
        <v>0</v>
      </c>
      <c r="R12" s="239">
        <v>0</v>
      </c>
      <c r="S12" s="239">
        <v>0</v>
      </c>
      <c r="T12" s="122"/>
    </row>
    <row r="13" spans="1:19" s="60" customFormat="1" ht="15" customHeight="1">
      <c r="A13" s="234" t="s">
        <v>82</v>
      </c>
      <c r="B13" s="235" t="s">
        <v>83</v>
      </c>
      <c r="C13" s="236" t="s">
        <v>48</v>
      </c>
      <c r="D13" s="237">
        <v>0</v>
      </c>
      <c r="E13" s="238">
        <v>0</v>
      </c>
      <c r="F13" s="238">
        <v>0</v>
      </c>
      <c r="G13" s="238">
        <v>0</v>
      </c>
      <c r="H13" s="238">
        <v>0</v>
      </c>
      <c r="I13" s="238">
        <v>0</v>
      </c>
      <c r="J13" s="238">
        <v>0</v>
      </c>
      <c r="K13" s="238">
        <v>0</v>
      </c>
      <c r="L13" s="238">
        <v>0</v>
      </c>
      <c r="M13" s="238">
        <v>0</v>
      </c>
      <c r="N13" s="238">
        <v>0</v>
      </c>
      <c r="O13" s="238">
        <v>0</v>
      </c>
      <c r="P13" s="238">
        <v>0</v>
      </c>
      <c r="Q13" s="238">
        <v>0</v>
      </c>
      <c r="R13" s="239">
        <v>0</v>
      </c>
      <c r="S13" s="239">
        <v>0</v>
      </c>
    </row>
    <row r="14" spans="1:19" s="60" customFormat="1" ht="15" customHeight="1">
      <c r="A14" s="234" t="s">
        <v>201</v>
      </c>
      <c r="B14" s="235" t="s">
        <v>202</v>
      </c>
      <c r="C14" s="236" t="s">
        <v>203</v>
      </c>
      <c r="D14" s="237">
        <v>0</v>
      </c>
      <c r="E14" s="238">
        <v>0</v>
      </c>
      <c r="F14" s="238">
        <v>0</v>
      </c>
      <c r="G14" s="238">
        <v>0</v>
      </c>
      <c r="H14" s="238">
        <v>0</v>
      </c>
      <c r="I14" s="238">
        <v>0</v>
      </c>
      <c r="J14" s="238">
        <v>0</v>
      </c>
      <c r="K14" s="238">
        <v>0</v>
      </c>
      <c r="L14" s="238">
        <v>0</v>
      </c>
      <c r="M14" s="238">
        <v>0</v>
      </c>
      <c r="N14" s="238">
        <v>0</v>
      </c>
      <c r="O14" s="238">
        <v>0</v>
      </c>
      <c r="P14" s="238">
        <v>0</v>
      </c>
      <c r="Q14" s="238">
        <v>0</v>
      </c>
      <c r="R14" s="239">
        <v>0</v>
      </c>
      <c r="S14" s="239">
        <v>0</v>
      </c>
    </row>
    <row r="15" spans="1:21" s="60" customFormat="1" ht="15" customHeight="1">
      <c r="A15" s="234" t="s">
        <v>84</v>
      </c>
      <c r="B15" s="235" t="s">
        <v>85</v>
      </c>
      <c r="C15" s="236" t="s">
        <v>46</v>
      </c>
      <c r="D15" s="676">
        <v>11.355</v>
      </c>
      <c r="E15" s="676">
        <v>0</v>
      </c>
      <c r="F15" s="676">
        <v>0.7</v>
      </c>
      <c r="G15" s="676">
        <v>0</v>
      </c>
      <c r="H15" s="676">
        <v>0.75</v>
      </c>
      <c r="I15" s="676">
        <v>0</v>
      </c>
      <c r="J15" s="676">
        <v>0</v>
      </c>
      <c r="K15" s="676">
        <v>0</v>
      </c>
      <c r="L15" s="676">
        <v>0.34500000000000003</v>
      </c>
      <c r="M15" s="676">
        <v>0</v>
      </c>
      <c r="N15" s="676">
        <v>0</v>
      </c>
      <c r="O15" s="676">
        <v>0</v>
      </c>
      <c r="P15" s="676">
        <v>0.08</v>
      </c>
      <c r="Q15" s="676">
        <v>0.1</v>
      </c>
      <c r="R15" s="676">
        <v>8.85</v>
      </c>
      <c r="S15" s="677">
        <v>0.53</v>
      </c>
      <c r="U15" s="122"/>
    </row>
    <row r="16" spans="1:21" s="60" customFormat="1" ht="15" customHeight="1">
      <c r="A16" s="234" t="s">
        <v>204</v>
      </c>
      <c r="B16" s="235" t="s">
        <v>205</v>
      </c>
      <c r="C16" s="241" t="s">
        <v>206</v>
      </c>
      <c r="D16" s="237">
        <v>0</v>
      </c>
      <c r="E16" s="238">
        <v>0</v>
      </c>
      <c r="F16" s="238">
        <v>0</v>
      </c>
      <c r="G16" s="238">
        <v>0</v>
      </c>
      <c r="H16" s="238">
        <v>0</v>
      </c>
      <c r="I16" s="238">
        <v>0</v>
      </c>
      <c r="J16" s="238">
        <v>0</v>
      </c>
      <c r="K16" s="238">
        <v>0</v>
      </c>
      <c r="L16" s="238">
        <v>0</v>
      </c>
      <c r="M16" s="238">
        <v>0</v>
      </c>
      <c r="N16" s="238">
        <v>0</v>
      </c>
      <c r="O16" s="238">
        <v>0</v>
      </c>
      <c r="P16" s="238">
        <v>0</v>
      </c>
      <c r="Q16" s="238">
        <v>0</v>
      </c>
      <c r="R16" s="239">
        <v>0</v>
      </c>
      <c r="S16" s="239">
        <v>0</v>
      </c>
      <c r="U16" s="122"/>
    </row>
    <row r="17" spans="1:19" s="60" customFormat="1" ht="15" customHeight="1">
      <c r="A17" s="234" t="s">
        <v>86</v>
      </c>
      <c r="B17" s="235" t="s">
        <v>87</v>
      </c>
      <c r="C17" s="241" t="s">
        <v>88</v>
      </c>
      <c r="D17" s="237">
        <v>0</v>
      </c>
      <c r="E17" s="238">
        <v>0</v>
      </c>
      <c r="F17" s="238">
        <v>0</v>
      </c>
      <c r="G17" s="238">
        <v>0</v>
      </c>
      <c r="H17" s="238">
        <v>0</v>
      </c>
      <c r="I17" s="238">
        <v>0</v>
      </c>
      <c r="J17" s="238">
        <v>0</v>
      </c>
      <c r="K17" s="238">
        <v>0</v>
      </c>
      <c r="L17" s="238">
        <v>0</v>
      </c>
      <c r="M17" s="238">
        <v>0</v>
      </c>
      <c r="N17" s="238">
        <v>0</v>
      </c>
      <c r="O17" s="238">
        <v>0</v>
      </c>
      <c r="P17" s="238">
        <v>0</v>
      </c>
      <c r="Q17" s="238">
        <v>0</v>
      </c>
      <c r="R17" s="239">
        <v>0</v>
      </c>
      <c r="S17" s="239">
        <v>0</v>
      </c>
    </row>
    <row r="18" spans="1:19" s="117" customFormat="1" ht="15" customHeight="1">
      <c r="A18" s="229">
        <v>2</v>
      </c>
      <c r="B18" s="230" t="s">
        <v>89</v>
      </c>
      <c r="C18" s="231" t="s">
        <v>90</v>
      </c>
      <c r="D18" s="674">
        <v>27.1085</v>
      </c>
      <c r="E18" s="233">
        <v>1.2</v>
      </c>
      <c r="F18" s="233">
        <v>1.1</v>
      </c>
      <c r="G18" s="233">
        <v>0.5</v>
      </c>
      <c r="H18" s="233">
        <v>0.8</v>
      </c>
      <c r="I18" s="233">
        <v>1.3</v>
      </c>
      <c r="J18" s="233">
        <v>2</v>
      </c>
      <c r="K18" s="233">
        <v>0.89</v>
      </c>
      <c r="L18" s="233">
        <v>0.7184999999999999</v>
      </c>
      <c r="M18" s="233">
        <v>3.3</v>
      </c>
      <c r="N18" s="233">
        <v>2.9</v>
      </c>
      <c r="O18" s="233">
        <v>1.7</v>
      </c>
      <c r="P18" s="233">
        <v>4.8</v>
      </c>
      <c r="Q18" s="233">
        <v>1</v>
      </c>
      <c r="R18" s="233">
        <v>3</v>
      </c>
      <c r="S18" s="233">
        <v>1.9</v>
      </c>
    </row>
    <row r="19" spans="1:19" s="60" customFormat="1" ht="15" customHeight="1">
      <c r="A19" s="234" t="s">
        <v>91</v>
      </c>
      <c r="B19" s="235" t="s">
        <v>92</v>
      </c>
      <c r="C19" s="236" t="s">
        <v>93</v>
      </c>
      <c r="D19" s="237">
        <v>0</v>
      </c>
      <c r="E19" s="238">
        <v>0</v>
      </c>
      <c r="F19" s="238">
        <v>0</v>
      </c>
      <c r="G19" s="238">
        <v>0</v>
      </c>
      <c r="H19" s="238">
        <v>0</v>
      </c>
      <c r="I19" s="238">
        <v>0</v>
      </c>
      <c r="J19" s="238">
        <v>0</v>
      </c>
      <c r="K19" s="238">
        <v>0</v>
      </c>
      <c r="L19" s="238">
        <v>0</v>
      </c>
      <c r="M19" s="238">
        <v>0</v>
      </c>
      <c r="N19" s="238">
        <v>0</v>
      </c>
      <c r="O19" s="238">
        <v>0</v>
      </c>
      <c r="P19" s="238">
        <v>0</v>
      </c>
      <c r="Q19" s="238">
        <v>0</v>
      </c>
      <c r="R19" s="239">
        <v>0</v>
      </c>
      <c r="S19" s="239">
        <v>0</v>
      </c>
    </row>
    <row r="20" spans="1:19" s="60" customFormat="1" ht="15" customHeight="1">
      <c r="A20" s="234" t="s">
        <v>94</v>
      </c>
      <c r="B20" s="235" t="s">
        <v>95</v>
      </c>
      <c r="C20" s="236" t="s">
        <v>96</v>
      </c>
      <c r="D20" s="237">
        <v>0</v>
      </c>
      <c r="E20" s="238">
        <v>0</v>
      </c>
      <c r="F20" s="238">
        <v>0</v>
      </c>
      <c r="G20" s="238">
        <v>0</v>
      </c>
      <c r="H20" s="238">
        <v>0</v>
      </c>
      <c r="I20" s="238">
        <v>0</v>
      </c>
      <c r="J20" s="238">
        <v>0</v>
      </c>
      <c r="K20" s="238">
        <v>0</v>
      </c>
      <c r="L20" s="238">
        <v>0</v>
      </c>
      <c r="M20" s="238">
        <v>0</v>
      </c>
      <c r="N20" s="238">
        <v>0</v>
      </c>
      <c r="O20" s="238">
        <v>0</v>
      </c>
      <c r="P20" s="238">
        <v>0</v>
      </c>
      <c r="Q20" s="238">
        <v>0</v>
      </c>
      <c r="R20" s="239">
        <v>0</v>
      </c>
      <c r="S20" s="239">
        <v>0</v>
      </c>
    </row>
    <row r="21" spans="1:19" s="60" customFormat="1" ht="15" customHeight="1">
      <c r="A21" s="234" t="s">
        <v>97</v>
      </c>
      <c r="B21" s="235" t="s">
        <v>98</v>
      </c>
      <c r="C21" s="241" t="s">
        <v>99</v>
      </c>
      <c r="D21" s="237">
        <v>0</v>
      </c>
      <c r="E21" s="238">
        <v>0</v>
      </c>
      <c r="F21" s="238">
        <v>0</v>
      </c>
      <c r="G21" s="238">
        <v>0</v>
      </c>
      <c r="H21" s="238">
        <v>0</v>
      </c>
      <c r="I21" s="238">
        <v>0</v>
      </c>
      <c r="J21" s="238">
        <v>0</v>
      </c>
      <c r="K21" s="238">
        <v>0</v>
      </c>
      <c r="L21" s="238">
        <v>0</v>
      </c>
      <c r="M21" s="238">
        <v>0</v>
      </c>
      <c r="N21" s="238">
        <v>0</v>
      </c>
      <c r="O21" s="238">
        <v>0</v>
      </c>
      <c r="P21" s="238">
        <v>0</v>
      </c>
      <c r="Q21" s="238">
        <v>0</v>
      </c>
      <c r="R21" s="239">
        <v>0</v>
      </c>
      <c r="S21" s="239">
        <v>0</v>
      </c>
    </row>
    <row r="22" spans="1:19" s="60" customFormat="1" ht="15" customHeight="1">
      <c r="A22" s="234" t="s">
        <v>100</v>
      </c>
      <c r="B22" s="235" t="s">
        <v>101</v>
      </c>
      <c r="C22" s="241" t="s">
        <v>102</v>
      </c>
      <c r="D22" s="237">
        <v>0</v>
      </c>
      <c r="E22" s="238">
        <v>0</v>
      </c>
      <c r="F22" s="238">
        <v>0</v>
      </c>
      <c r="G22" s="238">
        <v>0</v>
      </c>
      <c r="H22" s="238">
        <v>0</v>
      </c>
      <c r="I22" s="238">
        <v>0</v>
      </c>
      <c r="J22" s="238">
        <v>0</v>
      </c>
      <c r="K22" s="238">
        <v>0</v>
      </c>
      <c r="L22" s="238">
        <v>0</v>
      </c>
      <c r="M22" s="238">
        <v>0</v>
      </c>
      <c r="N22" s="238">
        <v>0</v>
      </c>
      <c r="O22" s="238">
        <v>0</v>
      </c>
      <c r="P22" s="238">
        <v>0</v>
      </c>
      <c r="Q22" s="238">
        <v>0</v>
      </c>
      <c r="R22" s="239">
        <v>0</v>
      </c>
      <c r="S22" s="239">
        <v>0</v>
      </c>
    </row>
    <row r="23" spans="1:19" s="60" customFormat="1" ht="15" customHeight="1">
      <c r="A23" s="234" t="s">
        <v>103</v>
      </c>
      <c r="B23" s="235" t="s">
        <v>104</v>
      </c>
      <c r="C23" s="241" t="s">
        <v>105</v>
      </c>
      <c r="D23" s="237">
        <v>0</v>
      </c>
      <c r="E23" s="238">
        <v>0</v>
      </c>
      <c r="F23" s="238">
        <v>0</v>
      </c>
      <c r="G23" s="238">
        <v>0</v>
      </c>
      <c r="H23" s="238">
        <v>0</v>
      </c>
      <c r="I23" s="238">
        <v>0</v>
      </c>
      <c r="J23" s="238">
        <v>0</v>
      </c>
      <c r="K23" s="238">
        <v>0</v>
      </c>
      <c r="L23" s="238">
        <v>0</v>
      </c>
      <c r="M23" s="238">
        <v>0</v>
      </c>
      <c r="N23" s="238">
        <v>0</v>
      </c>
      <c r="O23" s="238">
        <v>0</v>
      </c>
      <c r="P23" s="238">
        <v>0</v>
      </c>
      <c r="Q23" s="238">
        <v>0</v>
      </c>
      <c r="R23" s="239">
        <v>0</v>
      </c>
      <c r="S23" s="239">
        <v>0</v>
      </c>
    </row>
    <row r="24" spans="1:19" s="60" customFormat="1" ht="15" customHeight="1">
      <c r="A24" s="234" t="s">
        <v>106</v>
      </c>
      <c r="B24" s="235" t="s">
        <v>107</v>
      </c>
      <c r="C24" s="241" t="s">
        <v>64</v>
      </c>
      <c r="D24" s="237">
        <v>0</v>
      </c>
      <c r="E24" s="238">
        <v>0</v>
      </c>
      <c r="F24" s="238">
        <v>0</v>
      </c>
      <c r="G24" s="238">
        <v>0</v>
      </c>
      <c r="H24" s="238">
        <v>0</v>
      </c>
      <c r="I24" s="238">
        <v>0</v>
      </c>
      <c r="J24" s="238">
        <v>0</v>
      </c>
      <c r="K24" s="238">
        <v>0</v>
      </c>
      <c r="L24" s="238">
        <v>0</v>
      </c>
      <c r="M24" s="238">
        <v>0</v>
      </c>
      <c r="N24" s="238">
        <v>0</v>
      </c>
      <c r="O24" s="238">
        <v>0</v>
      </c>
      <c r="P24" s="238">
        <v>0</v>
      </c>
      <c r="Q24" s="238">
        <v>0</v>
      </c>
      <c r="R24" s="239">
        <v>0</v>
      </c>
      <c r="S24" s="239">
        <v>0</v>
      </c>
    </row>
    <row r="25" spans="1:19" s="60" customFormat="1" ht="18" customHeight="1">
      <c r="A25" s="234" t="s">
        <v>108</v>
      </c>
      <c r="B25" s="235" t="s">
        <v>109</v>
      </c>
      <c r="C25" s="241" t="s">
        <v>110</v>
      </c>
      <c r="D25" s="237">
        <v>0</v>
      </c>
      <c r="E25" s="238">
        <v>0</v>
      </c>
      <c r="F25" s="238">
        <v>0</v>
      </c>
      <c r="G25" s="238">
        <v>0</v>
      </c>
      <c r="H25" s="238">
        <v>0</v>
      </c>
      <c r="I25" s="238">
        <v>0</v>
      </c>
      <c r="J25" s="238">
        <v>0</v>
      </c>
      <c r="K25" s="238">
        <v>0</v>
      </c>
      <c r="L25" s="238">
        <v>0</v>
      </c>
      <c r="M25" s="238">
        <v>0</v>
      </c>
      <c r="N25" s="238">
        <v>0</v>
      </c>
      <c r="O25" s="238">
        <v>0</v>
      </c>
      <c r="P25" s="238">
        <v>0</v>
      </c>
      <c r="Q25" s="238">
        <v>0</v>
      </c>
      <c r="R25" s="239">
        <v>0</v>
      </c>
      <c r="S25" s="239">
        <v>0</v>
      </c>
    </row>
    <row r="26" spans="1:19" s="60" customFormat="1" ht="15" customHeight="1">
      <c r="A26" s="234" t="s">
        <v>111</v>
      </c>
      <c r="B26" s="235" t="s">
        <v>112</v>
      </c>
      <c r="C26" s="241" t="s">
        <v>113</v>
      </c>
      <c r="D26" s="237">
        <v>0</v>
      </c>
      <c r="E26" s="238">
        <v>0</v>
      </c>
      <c r="F26" s="238">
        <v>0</v>
      </c>
      <c r="G26" s="238">
        <v>0</v>
      </c>
      <c r="H26" s="238">
        <v>0</v>
      </c>
      <c r="I26" s="238">
        <v>0</v>
      </c>
      <c r="J26" s="238">
        <v>0</v>
      </c>
      <c r="K26" s="238">
        <v>0</v>
      </c>
      <c r="L26" s="238">
        <v>0</v>
      </c>
      <c r="M26" s="238">
        <v>0</v>
      </c>
      <c r="N26" s="238">
        <v>0</v>
      </c>
      <c r="O26" s="238">
        <v>0</v>
      </c>
      <c r="P26" s="238">
        <v>0</v>
      </c>
      <c r="Q26" s="238">
        <v>0</v>
      </c>
      <c r="R26" s="239">
        <v>0</v>
      </c>
      <c r="S26" s="239">
        <v>0</v>
      </c>
    </row>
    <row r="27" spans="1:19" s="60" customFormat="1" ht="31.5" customHeight="1">
      <c r="A27" s="234" t="s">
        <v>114</v>
      </c>
      <c r="B27" s="242" t="s">
        <v>115</v>
      </c>
      <c r="C27" s="241" t="s">
        <v>63</v>
      </c>
      <c r="D27" s="237">
        <v>0</v>
      </c>
      <c r="E27" s="238">
        <v>0</v>
      </c>
      <c r="F27" s="238">
        <v>0</v>
      </c>
      <c r="G27" s="238">
        <v>0</v>
      </c>
      <c r="H27" s="238">
        <v>0</v>
      </c>
      <c r="I27" s="238">
        <v>0</v>
      </c>
      <c r="J27" s="238">
        <v>0</v>
      </c>
      <c r="K27" s="238">
        <v>0</v>
      </c>
      <c r="L27" s="238">
        <v>0</v>
      </c>
      <c r="M27" s="238">
        <v>0</v>
      </c>
      <c r="N27" s="238">
        <v>0</v>
      </c>
      <c r="O27" s="238">
        <v>0</v>
      </c>
      <c r="P27" s="238">
        <v>0</v>
      </c>
      <c r="Q27" s="238">
        <v>0</v>
      </c>
      <c r="R27" s="239">
        <v>0</v>
      </c>
      <c r="S27" s="239">
        <v>0</v>
      </c>
    </row>
    <row r="28" spans="1:19" s="60" customFormat="1" ht="18.75" hidden="1">
      <c r="A28" s="234"/>
      <c r="B28" s="234" t="s">
        <v>311</v>
      </c>
      <c r="C28" s="241" t="s">
        <v>312</v>
      </c>
      <c r="D28" s="237">
        <v>0</v>
      </c>
      <c r="E28" s="238">
        <v>0</v>
      </c>
      <c r="F28" s="238">
        <v>0</v>
      </c>
      <c r="G28" s="238">
        <v>0</v>
      </c>
      <c r="H28" s="238">
        <v>0</v>
      </c>
      <c r="I28" s="238">
        <v>0</v>
      </c>
      <c r="J28" s="238">
        <v>0</v>
      </c>
      <c r="K28" s="238">
        <v>0</v>
      </c>
      <c r="L28" s="238">
        <v>0</v>
      </c>
      <c r="M28" s="238">
        <v>0</v>
      </c>
      <c r="N28" s="238">
        <v>0</v>
      </c>
      <c r="O28" s="238">
        <v>0</v>
      </c>
      <c r="P28" s="238">
        <v>0</v>
      </c>
      <c r="Q28" s="238">
        <v>0</v>
      </c>
      <c r="R28" s="239">
        <v>0</v>
      </c>
      <c r="S28" s="239">
        <v>0</v>
      </c>
    </row>
    <row r="29" spans="1:19" s="60" customFormat="1" ht="18.75" hidden="1">
      <c r="A29" s="234"/>
      <c r="B29" s="234" t="s">
        <v>313</v>
      </c>
      <c r="C29" s="241" t="s">
        <v>314</v>
      </c>
      <c r="D29" s="237">
        <v>0</v>
      </c>
      <c r="E29" s="238">
        <v>0</v>
      </c>
      <c r="F29" s="238">
        <v>0</v>
      </c>
      <c r="G29" s="238">
        <v>0</v>
      </c>
      <c r="H29" s="238">
        <v>0</v>
      </c>
      <c r="I29" s="238">
        <v>0</v>
      </c>
      <c r="J29" s="238">
        <v>0</v>
      </c>
      <c r="K29" s="238">
        <v>0</v>
      </c>
      <c r="L29" s="238">
        <v>0</v>
      </c>
      <c r="M29" s="238">
        <v>0</v>
      </c>
      <c r="N29" s="238">
        <v>0</v>
      </c>
      <c r="O29" s="238">
        <v>0</v>
      </c>
      <c r="P29" s="238">
        <v>0</v>
      </c>
      <c r="Q29" s="238">
        <v>0</v>
      </c>
      <c r="R29" s="239">
        <v>0</v>
      </c>
      <c r="S29" s="239">
        <v>0</v>
      </c>
    </row>
    <row r="30" spans="1:19" s="60" customFormat="1" ht="18.75" hidden="1">
      <c r="A30" s="234"/>
      <c r="B30" s="234" t="s">
        <v>315</v>
      </c>
      <c r="C30" s="241" t="s">
        <v>316</v>
      </c>
      <c r="D30" s="237">
        <v>0</v>
      </c>
      <c r="E30" s="238">
        <v>0</v>
      </c>
      <c r="F30" s="238">
        <v>0</v>
      </c>
      <c r="G30" s="238">
        <v>0</v>
      </c>
      <c r="H30" s="238">
        <v>0</v>
      </c>
      <c r="I30" s="238">
        <v>0</v>
      </c>
      <c r="J30" s="238">
        <v>0</v>
      </c>
      <c r="K30" s="238">
        <v>0</v>
      </c>
      <c r="L30" s="238">
        <v>0</v>
      </c>
      <c r="M30" s="238">
        <v>0</v>
      </c>
      <c r="N30" s="238">
        <v>0</v>
      </c>
      <c r="O30" s="238">
        <v>0</v>
      </c>
      <c r="P30" s="238">
        <v>0</v>
      </c>
      <c r="Q30" s="238">
        <v>0</v>
      </c>
      <c r="R30" s="239">
        <v>0</v>
      </c>
      <c r="S30" s="239">
        <v>0</v>
      </c>
    </row>
    <row r="31" spans="1:19" s="60" customFormat="1" ht="18.75" hidden="1">
      <c r="A31" s="234"/>
      <c r="B31" s="234" t="s">
        <v>317</v>
      </c>
      <c r="C31" s="241" t="s">
        <v>318</v>
      </c>
      <c r="D31" s="237">
        <v>0</v>
      </c>
      <c r="E31" s="238">
        <v>0</v>
      </c>
      <c r="F31" s="238">
        <v>0</v>
      </c>
      <c r="G31" s="238">
        <v>0</v>
      </c>
      <c r="H31" s="238">
        <v>0</v>
      </c>
      <c r="I31" s="238">
        <v>0</v>
      </c>
      <c r="J31" s="238">
        <v>0</v>
      </c>
      <c r="K31" s="238">
        <v>0</v>
      </c>
      <c r="L31" s="238">
        <v>0</v>
      </c>
      <c r="M31" s="238">
        <v>0</v>
      </c>
      <c r="N31" s="238">
        <v>0</v>
      </c>
      <c r="O31" s="238">
        <v>0</v>
      </c>
      <c r="P31" s="238">
        <v>0</v>
      </c>
      <c r="Q31" s="238">
        <v>0</v>
      </c>
      <c r="R31" s="239">
        <v>0</v>
      </c>
      <c r="S31" s="239">
        <v>0</v>
      </c>
    </row>
    <row r="32" spans="1:19" s="60" customFormat="1" ht="18.75" hidden="1">
      <c r="A32" s="234"/>
      <c r="B32" s="234" t="s">
        <v>319</v>
      </c>
      <c r="C32" s="241" t="s">
        <v>320</v>
      </c>
      <c r="D32" s="237">
        <v>0</v>
      </c>
      <c r="E32" s="238">
        <v>0</v>
      </c>
      <c r="F32" s="238">
        <v>0</v>
      </c>
      <c r="G32" s="238">
        <v>0</v>
      </c>
      <c r="H32" s="238">
        <v>0</v>
      </c>
      <c r="I32" s="238">
        <v>0</v>
      </c>
      <c r="J32" s="238">
        <v>0</v>
      </c>
      <c r="K32" s="238">
        <v>0</v>
      </c>
      <c r="L32" s="238">
        <v>0</v>
      </c>
      <c r="M32" s="238">
        <v>0</v>
      </c>
      <c r="N32" s="238">
        <v>0</v>
      </c>
      <c r="O32" s="238">
        <v>0</v>
      </c>
      <c r="P32" s="238">
        <v>0</v>
      </c>
      <c r="Q32" s="238">
        <v>0</v>
      </c>
      <c r="R32" s="239">
        <v>0</v>
      </c>
      <c r="S32" s="239">
        <v>0</v>
      </c>
    </row>
    <row r="33" spans="1:19" s="60" customFormat="1" ht="18.75" hidden="1">
      <c r="A33" s="234"/>
      <c r="B33" s="234" t="s">
        <v>321</v>
      </c>
      <c r="C33" s="241" t="s">
        <v>322</v>
      </c>
      <c r="D33" s="237">
        <v>0</v>
      </c>
      <c r="E33" s="238">
        <v>0</v>
      </c>
      <c r="F33" s="238">
        <v>0</v>
      </c>
      <c r="G33" s="238">
        <v>0</v>
      </c>
      <c r="H33" s="238">
        <v>0</v>
      </c>
      <c r="I33" s="238">
        <v>0</v>
      </c>
      <c r="J33" s="238">
        <v>0</v>
      </c>
      <c r="K33" s="238">
        <v>0</v>
      </c>
      <c r="L33" s="238">
        <v>0</v>
      </c>
      <c r="M33" s="238">
        <v>0</v>
      </c>
      <c r="N33" s="238">
        <v>0</v>
      </c>
      <c r="O33" s="238">
        <v>0</v>
      </c>
      <c r="P33" s="238">
        <v>0</v>
      </c>
      <c r="Q33" s="238">
        <v>0</v>
      </c>
      <c r="R33" s="239">
        <v>0</v>
      </c>
      <c r="S33" s="239">
        <v>0</v>
      </c>
    </row>
    <row r="34" spans="1:19" s="60" customFormat="1" ht="15" customHeight="1">
      <c r="A34" s="234" t="s">
        <v>116</v>
      </c>
      <c r="B34" s="235" t="s">
        <v>117</v>
      </c>
      <c r="C34" s="241" t="s">
        <v>118</v>
      </c>
      <c r="D34" s="237">
        <v>0</v>
      </c>
      <c r="E34" s="238">
        <v>0</v>
      </c>
      <c r="F34" s="238">
        <v>0</v>
      </c>
      <c r="G34" s="238">
        <v>0</v>
      </c>
      <c r="H34" s="238">
        <v>0</v>
      </c>
      <c r="I34" s="238">
        <v>0</v>
      </c>
      <c r="J34" s="238">
        <v>0</v>
      </c>
      <c r="K34" s="238">
        <v>0</v>
      </c>
      <c r="L34" s="238">
        <v>0</v>
      </c>
      <c r="M34" s="238">
        <v>0</v>
      </c>
      <c r="N34" s="238">
        <v>0</v>
      </c>
      <c r="O34" s="238">
        <v>0</v>
      </c>
      <c r="P34" s="238">
        <v>0</v>
      </c>
      <c r="Q34" s="238">
        <v>0</v>
      </c>
      <c r="R34" s="239">
        <v>0</v>
      </c>
      <c r="S34" s="239">
        <v>0</v>
      </c>
    </row>
    <row r="35" spans="1:19" s="60" customFormat="1" ht="15" customHeight="1">
      <c r="A35" s="234" t="s">
        <v>119</v>
      </c>
      <c r="B35" s="235" t="s">
        <v>120</v>
      </c>
      <c r="C35" s="241" t="s">
        <v>121</v>
      </c>
      <c r="D35" s="237">
        <v>0</v>
      </c>
      <c r="E35" s="238">
        <v>0</v>
      </c>
      <c r="F35" s="238">
        <v>0</v>
      </c>
      <c r="G35" s="238">
        <v>0</v>
      </c>
      <c r="H35" s="238">
        <v>0</v>
      </c>
      <c r="I35" s="238">
        <v>0</v>
      </c>
      <c r="J35" s="238">
        <v>0</v>
      </c>
      <c r="K35" s="238">
        <v>0</v>
      </c>
      <c r="L35" s="238">
        <v>0</v>
      </c>
      <c r="M35" s="238">
        <v>0</v>
      </c>
      <c r="N35" s="238">
        <v>0</v>
      </c>
      <c r="O35" s="238">
        <v>0</v>
      </c>
      <c r="P35" s="238">
        <v>0</v>
      </c>
      <c r="Q35" s="238">
        <v>0</v>
      </c>
      <c r="R35" s="239">
        <v>0</v>
      </c>
      <c r="S35" s="239">
        <v>0</v>
      </c>
    </row>
    <row r="36" spans="1:20" s="60" customFormat="1" ht="15" customHeight="1">
      <c r="A36" s="234" t="s">
        <v>122</v>
      </c>
      <c r="B36" s="235" t="s">
        <v>123</v>
      </c>
      <c r="C36" s="241" t="s">
        <v>124</v>
      </c>
      <c r="D36" s="237">
        <v>0</v>
      </c>
      <c r="E36" s="238">
        <v>0</v>
      </c>
      <c r="F36" s="238">
        <v>0</v>
      </c>
      <c r="G36" s="238">
        <v>0</v>
      </c>
      <c r="H36" s="238">
        <v>0</v>
      </c>
      <c r="I36" s="238">
        <v>0</v>
      </c>
      <c r="J36" s="238">
        <v>0</v>
      </c>
      <c r="K36" s="238">
        <v>0</v>
      </c>
      <c r="L36" s="238">
        <v>0</v>
      </c>
      <c r="M36" s="238">
        <v>0</v>
      </c>
      <c r="N36" s="238">
        <v>0</v>
      </c>
      <c r="O36" s="238">
        <v>0</v>
      </c>
      <c r="P36" s="238">
        <v>0</v>
      </c>
      <c r="Q36" s="238">
        <v>0</v>
      </c>
      <c r="R36" s="239">
        <v>0</v>
      </c>
      <c r="S36" s="239">
        <v>0</v>
      </c>
      <c r="T36" s="125"/>
    </row>
    <row r="37" spans="1:20" s="60" customFormat="1" ht="15" customHeight="1">
      <c r="A37" s="234" t="s">
        <v>125</v>
      </c>
      <c r="B37" s="242" t="s">
        <v>126</v>
      </c>
      <c r="C37" s="241" t="s">
        <v>42</v>
      </c>
      <c r="D37" s="237">
        <v>24.808499999999995</v>
      </c>
      <c r="E37" s="238">
        <v>0</v>
      </c>
      <c r="F37" s="238">
        <v>0</v>
      </c>
      <c r="G37" s="238">
        <v>0.5</v>
      </c>
      <c r="H37" s="238">
        <v>0.8</v>
      </c>
      <c r="I37" s="238">
        <v>1.3</v>
      </c>
      <c r="J37" s="238">
        <v>2</v>
      </c>
      <c r="K37" s="238">
        <v>0.89</v>
      </c>
      <c r="L37" s="238">
        <v>0.7184999999999999</v>
      </c>
      <c r="M37" s="238">
        <v>3.3</v>
      </c>
      <c r="N37" s="238">
        <v>2.9</v>
      </c>
      <c r="O37" s="238">
        <v>1.7</v>
      </c>
      <c r="P37" s="238">
        <v>4.8</v>
      </c>
      <c r="Q37" s="238">
        <v>1</v>
      </c>
      <c r="R37" s="239">
        <v>3</v>
      </c>
      <c r="S37" s="239">
        <v>1.9</v>
      </c>
      <c r="T37" s="69"/>
    </row>
    <row r="38" spans="1:19" s="60" customFormat="1" ht="15" customHeight="1">
      <c r="A38" s="234" t="s">
        <v>127</v>
      </c>
      <c r="B38" s="242" t="s">
        <v>128</v>
      </c>
      <c r="C38" s="241" t="s">
        <v>43</v>
      </c>
      <c r="D38" s="237">
        <v>2.3</v>
      </c>
      <c r="E38" s="238">
        <v>1.2</v>
      </c>
      <c r="F38" s="238">
        <v>1.1</v>
      </c>
      <c r="G38" s="238">
        <v>0</v>
      </c>
      <c r="H38" s="238">
        <v>0</v>
      </c>
      <c r="I38" s="238">
        <v>0</v>
      </c>
      <c r="J38" s="238">
        <v>0</v>
      </c>
      <c r="K38" s="238">
        <v>0</v>
      </c>
      <c r="L38" s="238">
        <v>0</v>
      </c>
      <c r="M38" s="238">
        <v>0</v>
      </c>
      <c r="N38" s="238">
        <v>0</v>
      </c>
      <c r="O38" s="238">
        <v>0</v>
      </c>
      <c r="P38" s="238">
        <v>0</v>
      </c>
      <c r="Q38" s="238">
        <v>0</v>
      </c>
      <c r="R38" s="239">
        <v>0</v>
      </c>
      <c r="S38" s="239">
        <v>0</v>
      </c>
    </row>
    <row r="39" spans="1:19" s="60" customFormat="1" ht="15" customHeight="1">
      <c r="A39" s="234" t="s">
        <v>129</v>
      </c>
      <c r="B39" s="242" t="s">
        <v>130</v>
      </c>
      <c r="C39" s="241" t="s">
        <v>65</v>
      </c>
      <c r="D39" s="237">
        <v>0</v>
      </c>
      <c r="E39" s="238">
        <v>0</v>
      </c>
      <c r="F39" s="238">
        <v>0</v>
      </c>
      <c r="G39" s="238">
        <v>0</v>
      </c>
      <c r="H39" s="238">
        <v>0</v>
      </c>
      <c r="I39" s="238">
        <v>0</v>
      </c>
      <c r="J39" s="238">
        <v>0</v>
      </c>
      <c r="K39" s="238">
        <v>0</v>
      </c>
      <c r="L39" s="238">
        <v>0</v>
      </c>
      <c r="M39" s="238">
        <v>0</v>
      </c>
      <c r="N39" s="238">
        <v>0</v>
      </c>
      <c r="O39" s="238">
        <v>0</v>
      </c>
      <c r="P39" s="238">
        <v>0</v>
      </c>
      <c r="Q39" s="238">
        <v>0</v>
      </c>
      <c r="R39" s="239">
        <v>0</v>
      </c>
      <c r="S39" s="239">
        <v>0</v>
      </c>
    </row>
    <row r="40" spans="1:19" s="60" customFormat="1" ht="17.25" customHeight="1">
      <c r="A40" s="234" t="s">
        <v>131</v>
      </c>
      <c r="B40" s="242" t="s">
        <v>132</v>
      </c>
      <c r="C40" s="241" t="s">
        <v>133</v>
      </c>
      <c r="D40" s="237">
        <v>0</v>
      </c>
      <c r="E40" s="238">
        <v>0</v>
      </c>
      <c r="F40" s="238">
        <v>0</v>
      </c>
      <c r="G40" s="238">
        <v>0</v>
      </c>
      <c r="H40" s="238">
        <v>0</v>
      </c>
      <c r="I40" s="238">
        <v>0</v>
      </c>
      <c r="J40" s="238">
        <v>0</v>
      </c>
      <c r="K40" s="238">
        <v>0</v>
      </c>
      <c r="L40" s="238">
        <v>0</v>
      </c>
      <c r="M40" s="238">
        <v>0</v>
      </c>
      <c r="N40" s="238">
        <v>0</v>
      </c>
      <c r="O40" s="238">
        <v>0</v>
      </c>
      <c r="P40" s="238">
        <v>0</v>
      </c>
      <c r="Q40" s="238">
        <v>0</v>
      </c>
      <c r="R40" s="239">
        <v>0</v>
      </c>
      <c r="S40" s="239">
        <v>0</v>
      </c>
    </row>
    <row r="41" spans="1:19" s="60" customFormat="1" ht="18.75">
      <c r="A41" s="234" t="s">
        <v>134</v>
      </c>
      <c r="B41" s="242" t="s">
        <v>135</v>
      </c>
      <c r="C41" s="241" t="s">
        <v>136</v>
      </c>
      <c r="D41" s="237">
        <v>0</v>
      </c>
      <c r="E41" s="238">
        <v>0</v>
      </c>
      <c r="F41" s="238">
        <v>0</v>
      </c>
      <c r="G41" s="238">
        <v>0</v>
      </c>
      <c r="H41" s="238">
        <v>0</v>
      </c>
      <c r="I41" s="238">
        <v>0</v>
      </c>
      <c r="J41" s="238">
        <v>0</v>
      </c>
      <c r="K41" s="238">
        <v>0</v>
      </c>
      <c r="L41" s="238">
        <v>0</v>
      </c>
      <c r="M41" s="238">
        <v>0</v>
      </c>
      <c r="N41" s="238">
        <v>0</v>
      </c>
      <c r="O41" s="238">
        <v>0</v>
      </c>
      <c r="P41" s="238">
        <v>0</v>
      </c>
      <c r="Q41" s="238">
        <v>0</v>
      </c>
      <c r="R41" s="239">
        <v>0</v>
      </c>
      <c r="S41" s="239">
        <v>0</v>
      </c>
    </row>
    <row r="42" spans="1:19" s="60" customFormat="1" ht="15" customHeight="1">
      <c r="A42" s="234" t="s">
        <v>137</v>
      </c>
      <c r="B42" s="242" t="s">
        <v>138</v>
      </c>
      <c r="C42" s="241" t="s">
        <v>139</v>
      </c>
      <c r="D42" s="237">
        <v>0</v>
      </c>
      <c r="E42" s="238">
        <v>0</v>
      </c>
      <c r="F42" s="238">
        <v>0</v>
      </c>
      <c r="G42" s="238">
        <v>0</v>
      </c>
      <c r="H42" s="238">
        <v>0</v>
      </c>
      <c r="I42" s="238">
        <v>0</v>
      </c>
      <c r="J42" s="238">
        <v>0</v>
      </c>
      <c r="K42" s="238">
        <v>0</v>
      </c>
      <c r="L42" s="238">
        <v>0</v>
      </c>
      <c r="M42" s="238">
        <v>0</v>
      </c>
      <c r="N42" s="238">
        <v>0</v>
      </c>
      <c r="O42" s="238">
        <v>0</v>
      </c>
      <c r="P42" s="238">
        <v>0</v>
      </c>
      <c r="Q42" s="238">
        <v>0</v>
      </c>
      <c r="R42" s="239">
        <v>0</v>
      </c>
      <c r="S42" s="239">
        <v>0</v>
      </c>
    </row>
    <row r="43" spans="1:19" s="60" customFormat="1" ht="18.75">
      <c r="A43" s="234" t="s">
        <v>140</v>
      </c>
      <c r="B43" s="242" t="s">
        <v>141</v>
      </c>
      <c r="C43" s="241" t="s">
        <v>142</v>
      </c>
      <c r="D43" s="237">
        <v>0</v>
      </c>
      <c r="E43" s="238">
        <v>0</v>
      </c>
      <c r="F43" s="238">
        <v>0</v>
      </c>
      <c r="G43" s="238">
        <v>0</v>
      </c>
      <c r="H43" s="238">
        <v>0</v>
      </c>
      <c r="I43" s="238">
        <v>0</v>
      </c>
      <c r="J43" s="238">
        <v>0</v>
      </c>
      <c r="K43" s="238">
        <v>0</v>
      </c>
      <c r="L43" s="238">
        <v>0</v>
      </c>
      <c r="M43" s="238">
        <v>0</v>
      </c>
      <c r="N43" s="238">
        <v>0</v>
      </c>
      <c r="O43" s="238">
        <v>0</v>
      </c>
      <c r="P43" s="238">
        <v>0</v>
      </c>
      <c r="Q43" s="238">
        <v>0</v>
      </c>
      <c r="R43" s="239">
        <v>0</v>
      </c>
      <c r="S43" s="239">
        <v>0</v>
      </c>
    </row>
    <row r="44" spans="1:19" s="60" customFormat="1" ht="18.75">
      <c r="A44" s="234" t="s">
        <v>143</v>
      </c>
      <c r="B44" s="242" t="s">
        <v>144</v>
      </c>
      <c r="C44" s="241" t="s">
        <v>145</v>
      </c>
      <c r="D44" s="237">
        <v>0</v>
      </c>
      <c r="E44" s="238">
        <v>0</v>
      </c>
      <c r="F44" s="238">
        <v>0</v>
      </c>
      <c r="G44" s="238">
        <v>0</v>
      </c>
      <c r="H44" s="238">
        <v>0</v>
      </c>
      <c r="I44" s="238">
        <v>0</v>
      </c>
      <c r="J44" s="238">
        <v>0</v>
      </c>
      <c r="K44" s="238">
        <v>0</v>
      </c>
      <c r="L44" s="238">
        <v>0</v>
      </c>
      <c r="M44" s="238">
        <v>0</v>
      </c>
      <c r="N44" s="238">
        <v>0</v>
      </c>
      <c r="O44" s="238">
        <v>0</v>
      </c>
      <c r="P44" s="238">
        <v>0</v>
      </c>
      <c r="Q44" s="238">
        <v>0</v>
      </c>
      <c r="R44" s="239">
        <v>0</v>
      </c>
      <c r="S44" s="239">
        <v>0</v>
      </c>
    </row>
    <row r="45" spans="1:20" s="60" customFormat="1" ht="18.75">
      <c r="A45" s="234" t="s">
        <v>146</v>
      </c>
      <c r="B45" s="235" t="s">
        <v>147</v>
      </c>
      <c r="C45" s="241" t="s">
        <v>148</v>
      </c>
      <c r="D45" s="237">
        <v>0</v>
      </c>
      <c r="E45" s="238">
        <v>0</v>
      </c>
      <c r="F45" s="238">
        <v>0</v>
      </c>
      <c r="G45" s="238">
        <v>0</v>
      </c>
      <c r="H45" s="238">
        <v>0</v>
      </c>
      <c r="I45" s="238">
        <v>0</v>
      </c>
      <c r="J45" s="238">
        <v>0</v>
      </c>
      <c r="K45" s="238">
        <v>0</v>
      </c>
      <c r="L45" s="238">
        <v>0</v>
      </c>
      <c r="M45" s="238">
        <v>0</v>
      </c>
      <c r="N45" s="238">
        <v>0</v>
      </c>
      <c r="O45" s="238">
        <v>0</v>
      </c>
      <c r="P45" s="238">
        <v>0</v>
      </c>
      <c r="Q45" s="238">
        <v>0</v>
      </c>
      <c r="R45" s="239">
        <v>0</v>
      </c>
      <c r="S45" s="239">
        <v>0</v>
      </c>
      <c r="T45" s="69"/>
    </row>
    <row r="46" spans="1:20" s="60" customFormat="1" ht="18.75">
      <c r="A46" s="234" t="s">
        <v>149</v>
      </c>
      <c r="B46" s="235" t="s">
        <v>150</v>
      </c>
      <c r="C46" s="241" t="s">
        <v>151</v>
      </c>
      <c r="D46" s="237">
        <v>0</v>
      </c>
      <c r="E46" s="238">
        <v>0</v>
      </c>
      <c r="F46" s="238">
        <v>0</v>
      </c>
      <c r="G46" s="238">
        <v>0</v>
      </c>
      <c r="H46" s="238">
        <v>0</v>
      </c>
      <c r="I46" s="238">
        <v>0</v>
      </c>
      <c r="J46" s="238">
        <v>0</v>
      </c>
      <c r="K46" s="238">
        <v>0</v>
      </c>
      <c r="L46" s="238">
        <v>0</v>
      </c>
      <c r="M46" s="238">
        <v>0</v>
      </c>
      <c r="N46" s="238">
        <v>0</v>
      </c>
      <c r="O46" s="238">
        <v>0</v>
      </c>
      <c r="P46" s="238">
        <v>0</v>
      </c>
      <c r="Q46" s="238">
        <v>0</v>
      </c>
      <c r="R46" s="239">
        <v>0</v>
      </c>
      <c r="S46" s="239">
        <v>0</v>
      </c>
      <c r="T46" s="69"/>
    </row>
    <row r="47" spans="1:19" s="60" customFormat="1" ht="18.75">
      <c r="A47" s="234" t="s">
        <v>152</v>
      </c>
      <c r="B47" s="235" t="s">
        <v>153</v>
      </c>
      <c r="C47" s="241" t="s">
        <v>154</v>
      </c>
      <c r="D47" s="237">
        <v>0</v>
      </c>
      <c r="E47" s="238">
        <v>0</v>
      </c>
      <c r="F47" s="238">
        <v>0</v>
      </c>
      <c r="G47" s="238">
        <v>0</v>
      </c>
      <c r="H47" s="238">
        <v>0</v>
      </c>
      <c r="I47" s="238">
        <v>0</v>
      </c>
      <c r="J47" s="238">
        <v>0</v>
      </c>
      <c r="K47" s="238">
        <v>0</v>
      </c>
      <c r="L47" s="238">
        <v>0</v>
      </c>
      <c r="M47" s="238">
        <v>0</v>
      </c>
      <c r="N47" s="238">
        <v>0</v>
      </c>
      <c r="O47" s="238">
        <v>0</v>
      </c>
      <c r="P47" s="238">
        <v>0</v>
      </c>
      <c r="Q47" s="238">
        <v>0</v>
      </c>
      <c r="R47" s="239">
        <v>0</v>
      </c>
      <c r="S47" s="239">
        <v>0</v>
      </c>
    </row>
    <row r="48" spans="1:20" s="60" customFormat="1" ht="18.75">
      <c r="A48" s="234" t="s">
        <v>155</v>
      </c>
      <c r="B48" s="235" t="s">
        <v>156</v>
      </c>
      <c r="C48" s="241" t="s">
        <v>157</v>
      </c>
      <c r="D48" s="237">
        <v>0</v>
      </c>
      <c r="E48" s="238">
        <v>0</v>
      </c>
      <c r="F48" s="238">
        <v>0</v>
      </c>
      <c r="G48" s="238">
        <v>0</v>
      </c>
      <c r="H48" s="238">
        <v>0</v>
      </c>
      <c r="I48" s="238">
        <v>0</v>
      </c>
      <c r="J48" s="238">
        <v>0</v>
      </c>
      <c r="K48" s="238">
        <v>0</v>
      </c>
      <c r="L48" s="238">
        <v>0</v>
      </c>
      <c r="M48" s="238">
        <v>0</v>
      </c>
      <c r="N48" s="238">
        <v>0</v>
      </c>
      <c r="O48" s="238">
        <v>0</v>
      </c>
      <c r="P48" s="238">
        <v>0</v>
      </c>
      <c r="Q48" s="238">
        <v>0</v>
      </c>
      <c r="R48" s="239">
        <v>0</v>
      </c>
      <c r="S48" s="239">
        <v>0</v>
      </c>
      <c r="T48" s="69"/>
    </row>
    <row r="49" spans="1:20" s="60" customFormat="1" ht="18.75">
      <c r="A49" s="234" t="s">
        <v>158</v>
      </c>
      <c r="B49" s="235" t="s">
        <v>159</v>
      </c>
      <c r="C49" s="241" t="s">
        <v>160</v>
      </c>
      <c r="D49" s="237">
        <v>0</v>
      </c>
      <c r="E49" s="238">
        <v>0</v>
      </c>
      <c r="F49" s="238">
        <v>0</v>
      </c>
      <c r="G49" s="238">
        <v>0</v>
      </c>
      <c r="H49" s="238">
        <v>0</v>
      </c>
      <c r="I49" s="238">
        <v>0</v>
      </c>
      <c r="J49" s="238">
        <v>0</v>
      </c>
      <c r="K49" s="238">
        <v>0</v>
      </c>
      <c r="L49" s="238">
        <v>0</v>
      </c>
      <c r="M49" s="238">
        <v>0</v>
      </c>
      <c r="N49" s="238">
        <v>0</v>
      </c>
      <c r="O49" s="238">
        <v>0</v>
      </c>
      <c r="P49" s="238">
        <v>0</v>
      </c>
      <c r="Q49" s="238">
        <v>0</v>
      </c>
      <c r="R49" s="239">
        <v>0</v>
      </c>
      <c r="S49" s="239">
        <v>0</v>
      </c>
      <c r="T49" s="69"/>
    </row>
    <row r="50" spans="1:19" s="60" customFormat="1" ht="18.75">
      <c r="A50" s="234" t="s">
        <v>161</v>
      </c>
      <c r="B50" s="235" t="s">
        <v>162</v>
      </c>
      <c r="C50" s="241" t="s">
        <v>163</v>
      </c>
      <c r="D50" s="237">
        <v>0</v>
      </c>
      <c r="E50" s="238">
        <v>0</v>
      </c>
      <c r="F50" s="238">
        <v>0</v>
      </c>
      <c r="G50" s="238">
        <v>0</v>
      </c>
      <c r="H50" s="238">
        <v>0</v>
      </c>
      <c r="I50" s="238">
        <v>0</v>
      </c>
      <c r="J50" s="238">
        <v>0</v>
      </c>
      <c r="K50" s="238">
        <v>0</v>
      </c>
      <c r="L50" s="238">
        <v>0</v>
      </c>
      <c r="M50" s="238">
        <v>0</v>
      </c>
      <c r="N50" s="238">
        <v>0</v>
      </c>
      <c r="O50" s="238">
        <v>0</v>
      </c>
      <c r="P50" s="238">
        <v>0</v>
      </c>
      <c r="Q50" s="238">
        <v>0</v>
      </c>
      <c r="R50" s="239">
        <v>0</v>
      </c>
      <c r="S50" s="239">
        <v>0</v>
      </c>
    </row>
    <row r="51" spans="1:19" s="60" customFormat="1" ht="12.75">
      <c r="A51" s="134"/>
      <c r="B51" s="135"/>
      <c r="C51" s="136"/>
      <c r="D51" s="137"/>
      <c r="E51" s="130"/>
      <c r="F51" s="130"/>
      <c r="G51" s="130"/>
      <c r="H51" s="130"/>
      <c r="I51" s="130"/>
      <c r="J51" s="130"/>
      <c r="K51" s="130"/>
      <c r="L51" s="130"/>
      <c r="M51" s="130"/>
      <c r="N51" s="130"/>
      <c r="O51" s="130"/>
      <c r="P51" s="130"/>
      <c r="Q51" s="130"/>
      <c r="R51" s="138"/>
      <c r="S51" s="138"/>
    </row>
    <row r="52" spans="2:109" s="444" customFormat="1" ht="27.75" customHeight="1">
      <c r="B52" s="894" t="s">
        <v>504</v>
      </c>
      <c r="C52" s="894"/>
      <c r="D52" s="894"/>
      <c r="E52" s="894"/>
      <c r="F52" s="445"/>
      <c r="G52" s="445"/>
      <c r="H52" s="445"/>
      <c r="J52" s="894" t="s">
        <v>505</v>
      </c>
      <c r="K52" s="894"/>
      <c r="L52" s="894"/>
      <c r="M52" s="894"/>
      <c r="N52" s="894"/>
      <c r="O52" s="894"/>
      <c r="P52" s="894"/>
      <c r="Q52" s="894"/>
      <c r="R52" s="448"/>
      <c r="S52" s="448"/>
      <c r="T52" s="448"/>
      <c r="U52" s="448"/>
      <c r="V52" s="448"/>
      <c r="W52" s="448"/>
      <c r="X52" s="448"/>
      <c r="Y52" s="448"/>
      <c r="Z52" s="448"/>
      <c r="AA52" s="448"/>
      <c r="AB52" s="448"/>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row>
    <row r="53" spans="2:109" s="414" customFormat="1" ht="27.75" customHeight="1">
      <c r="B53" s="413"/>
      <c r="C53" s="413"/>
      <c r="E53" s="415"/>
      <c r="F53" s="416"/>
      <c r="G53" s="416"/>
      <c r="H53" s="416"/>
      <c r="J53" s="893" t="s">
        <v>506</v>
      </c>
      <c r="K53" s="893"/>
      <c r="L53" s="893"/>
      <c r="M53" s="893"/>
      <c r="N53" s="893"/>
      <c r="O53" s="893"/>
      <c r="P53" s="893"/>
      <c r="Q53" s="893"/>
      <c r="R53" s="449"/>
      <c r="S53" s="449"/>
      <c r="T53" s="449"/>
      <c r="U53" s="449"/>
      <c r="V53" s="449"/>
      <c r="W53" s="449"/>
      <c r="X53" s="449"/>
      <c r="Y53" s="449"/>
      <c r="Z53" s="449"/>
      <c r="AA53" s="449"/>
      <c r="AB53" s="449"/>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418"/>
      <c r="CF53" s="418"/>
      <c r="CG53" s="418"/>
      <c r="CH53" s="418"/>
      <c r="CI53" s="418"/>
      <c r="CJ53" s="418"/>
      <c r="CK53" s="418"/>
      <c r="CL53" s="418"/>
      <c r="CM53" s="418"/>
      <c r="CN53" s="418"/>
      <c r="CO53" s="418"/>
      <c r="CP53" s="418"/>
      <c r="CQ53" s="418"/>
      <c r="CR53" s="418"/>
      <c r="CS53" s="418"/>
      <c r="CT53" s="418"/>
      <c r="CU53" s="418"/>
      <c r="CV53" s="418"/>
      <c r="CW53" s="418"/>
      <c r="CX53" s="418"/>
      <c r="CY53" s="418"/>
      <c r="CZ53" s="418"/>
      <c r="DA53" s="418"/>
      <c r="DB53" s="418"/>
      <c r="DC53" s="418"/>
      <c r="DD53" s="418"/>
      <c r="DE53" s="418"/>
    </row>
    <row r="55" spans="4:5" ht="12.75">
      <c r="D55" s="65"/>
      <c r="E55" s="65"/>
    </row>
    <row r="60" spans="2:5" ht="20.25">
      <c r="B60" s="894" t="s">
        <v>806</v>
      </c>
      <c r="C60" s="894"/>
      <c r="D60" s="894"/>
      <c r="E60" s="894"/>
    </row>
  </sheetData>
  <sheetProtection/>
  <mergeCells count="12">
    <mergeCell ref="B60:E60"/>
    <mergeCell ref="D4:D5"/>
    <mergeCell ref="E4:S4"/>
    <mergeCell ref="B52:E52"/>
    <mergeCell ref="J52:Q52"/>
    <mergeCell ref="J53:Q53"/>
    <mergeCell ref="A1:B1"/>
    <mergeCell ref="A2:S2"/>
    <mergeCell ref="A3:S3"/>
    <mergeCell ref="A4:A5"/>
    <mergeCell ref="B4:B5"/>
    <mergeCell ref="C4:C5"/>
  </mergeCells>
  <printOptions/>
  <pageMargins left="0.3" right="0.196850393700787" top="1.09" bottom="0.393700787401575" header="0" footer="0"/>
  <pageSetup horizontalDpi="600" verticalDpi="600" orientation="landscape" paperSize="9" scale="55" r:id="rId1"/>
</worksheet>
</file>

<file path=xl/worksheets/sheet22.xml><?xml version="1.0" encoding="utf-8"?>
<worksheet xmlns="http://schemas.openxmlformats.org/spreadsheetml/2006/main" xmlns:r="http://schemas.openxmlformats.org/officeDocument/2006/relationships">
  <sheetPr>
    <tabColor theme="4"/>
  </sheetPr>
  <dimension ref="A1:DE39"/>
  <sheetViews>
    <sheetView view="pageBreakPreview" zoomScale="70" zoomScaleNormal="90" zoomScaleSheetLayoutView="70" zoomScalePageLayoutView="0" workbookViewId="0" topLeftCell="C1">
      <selection activeCell="D7" sqref="D7:S29"/>
    </sheetView>
  </sheetViews>
  <sheetFormatPr defaultColWidth="7.8515625" defaultRowHeight="12.75"/>
  <cols>
    <col min="1" max="1" width="5.57421875" style="141" customWidth="1"/>
    <col min="2" max="2" width="81.140625" style="225" customWidth="1"/>
    <col min="3" max="3" width="20.421875" style="141" customWidth="1"/>
    <col min="4" max="4" width="23.57421875" style="141" customWidth="1"/>
    <col min="5" max="5" width="11.421875" style="141" customWidth="1"/>
    <col min="6" max="6" width="11.00390625" style="141" customWidth="1"/>
    <col min="7" max="7" width="11.28125" style="141" customWidth="1"/>
    <col min="8" max="8" width="10.7109375" style="141" customWidth="1"/>
    <col min="9" max="9" width="11.421875" style="141" customWidth="1"/>
    <col min="10" max="10" width="11.57421875" style="141" customWidth="1"/>
    <col min="11" max="11" width="10.8515625" style="141" customWidth="1"/>
    <col min="12" max="12" width="12.00390625" style="141" customWidth="1"/>
    <col min="13" max="13" width="10.8515625" style="141" customWidth="1"/>
    <col min="14" max="14" width="10.57421875" style="141" customWidth="1"/>
    <col min="15" max="16" width="9.7109375" style="141" customWidth="1"/>
    <col min="17" max="17" width="10.28125" style="141" customWidth="1"/>
    <col min="18" max="18" width="9.7109375" style="141" customWidth="1"/>
    <col min="19" max="19" width="10.8515625" style="141" customWidth="1"/>
    <col min="20" max="21" width="12.7109375" style="141" customWidth="1"/>
    <col min="22" max="16384" width="7.8515625" style="141" customWidth="1"/>
  </cols>
  <sheetData>
    <row r="1" spans="1:6" s="224" customFormat="1" ht="16.5">
      <c r="A1" s="958" t="s">
        <v>515</v>
      </c>
      <c r="B1" s="959"/>
      <c r="C1" s="222"/>
      <c r="D1" s="223"/>
      <c r="E1" s="223"/>
      <c r="F1" s="223"/>
    </row>
    <row r="2" spans="1:19" s="224" customFormat="1" ht="39.75" customHeight="1">
      <c r="A2" s="928" t="s">
        <v>516</v>
      </c>
      <c r="B2" s="928"/>
      <c r="C2" s="928"/>
      <c r="D2" s="928"/>
      <c r="E2" s="928"/>
      <c r="F2" s="928"/>
      <c r="G2" s="960"/>
      <c r="H2" s="960"/>
      <c r="I2" s="960"/>
      <c r="J2" s="960"/>
      <c r="K2" s="960"/>
      <c r="L2" s="960"/>
      <c r="M2" s="960"/>
      <c r="N2" s="960"/>
      <c r="O2" s="960"/>
      <c r="P2" s="960"/>
      <c r="Q2" s="960"/>
      <c r="R2" s="960"/>
      <c r="S2" s="960"/>
    </row>
    <row r="3" spans="1:19" ht="18" customHeight="1">
      <c r="A3" s="961"/>
      <c r="B3" s="962"/>
      <c r="C3" s="962"/>
      <c r="D3" s="962"/>
      <c r="E3" s="962"/>
      <c r="F3" s="962"/>
      <c r="G3" s="963"/>
      <c r="H3" s="963"/>
      <c r="I3" s="963"/>
      <c r="J3" s="963"/>
      <c r="K3" s="963"/>
      <c r="L3" s="963"/>
      <c r="M3" s="963"/>
      <c r="N3" s="963"/>
      <c r="O3" s="963"/>
      <c r="P3" s="963"/>
      <c r="Q3" s="963"/>
      <c r="R3" s="963"/>
      <c r="S3" s="963"/>
    </row>
    <row r="4" spans="1:19" s="64" customFormat="1" ht="18" customHeight="1">
      <c r="A4" s="829" t="s">
        <v>8</v>
      </c>
      <c r="B4" s="829" t="s">
        <v>67</v>
      </c>
      <c r="C4" s="829" t="s">
        <v>68</v>
      </c>
      <c r="D4" s="828" t="s">
        <v>221</v>
      </c>
      <c r="E4" s="843" t="s">
        <v>219</v>
      </c>
      <c r="F4" s="949"/>
      <c r="G4" s="949"/>
      <c r="H4" s="949"/>
      <c r="I4" s="949"/>
      <c r="J4" s="949"/>
      <c r="K4" s="949"/>
      <c r="L4" s="949"/>
      <c r="M4" s="949"/>
      <c r="N4" s="949"/>
      <c r="O4" s="949"/>
      <c r="P4" s="949"/>
      <c r="Q4" s="949"/>
      <c r="R4" s="949"/>
      <c r="S4" s="949"/>
    </row>
    <row r="5" spans="1:19" s="64" customFormat="1" ht="37.5">
      <c r="A5" s="830"/>
      <c r="B5" s="830"/>
      <c r="C5" s="830"/>
      <c r="D5" s="828"/>
      <c r="E5" s="263" t="s">
        <v>807</v>
      </c>
      <c r="F5" s="263" t="s">
        <v>808</v>
      </c>
      <c r="G5" s="263" t="s">
        <v>809</v>
      </c>
      <c r="H5" s="263" t="s">
        <v>810</v>
      </c>
      <c r="I5" s="263" t="s">
        <v>811</v>
      </c>
      <c r="J5" s="263" t="s">
        <v>812</v>
      </c>
      <c r="K5" s="263" t="s">
        <v>813</v>
      </c>
      <c r="L5" s="263" t="s">
        <v>814</v>
      </c>
      <c r="M5" s="263" t="s">
        <v>815</v>
      </c>
      <c r="N5" s="263" t="s">
        <v>816</v>
      </c>
      <c r="O5" s="263" t="s">
        <v>817</v>
      </c>
      <c r="P5" s="263" t="s">
        <v>818</v>
      </c>
      <c r="Q5" s="263" t="s">
        <v>819</v>
      </c>
      <c r="R5" s="263" t="s">
        <v>820</v>
      </c>
      <c r="S5" s="660" t="s">
        <v>821</v>
      </c>
    </row>
    <row r="6" spans="1:19" s="140" customFormat="1" ht="20.25" customHeight="1">
      <c r="A6" s="63">
        <v>-1</v>
      </c>
      <c r="B6" s="63">
        <v>-2</v>
      </c>
      <c r="C6" s="63">
        <v>-3</v>
      </c>
      <c r="D6" s="63" t="s">
        <v>347</v>
      </c>
      <c r="E6" s="63">
        <v>-5</v>
      </c>
      <c r="F6" s="63">
        <v>-6</v>
      </c>
      <c r="G6" s="63">
        <v>-7</v>
      </c>
      <c r="H6" s="63">
        <v>-8</v>
      </c>
      <c r="I6" s="63">
        <v>-9</v>
      </c>
      <c r="J6" s="63">
        <v>-10</v>
      </c>
      <c r="K6" s="63">
        <v>-11</v>
      </c>
      <c r="L6" s="63">
        <v>-12</v>
      </c>
      <c r="M6" s="63">
        <v>-13</v>
      </c>
      <c r="N6" s="63">
        <v>-14</v>
      </c>
      <c r="O6" s="63">
        <v>-15</v>
      </c>
      <c r="P6" s="63">
        <v>-16</v>
      </c>
      <c r="Q6" s="63">
        <v>-17</v>
      </c>
      <c r="R6" s="63">
        <v>-18</v>
      </c>
      <c r="S6" s="63">
        <v>-19</v>
      </c>
    </row>
    <row r="7" spans="1:21" s="117" customFormat="1" ht="18.75">
      <c r="A7" s="112">
        <v>1</v>
      </c>
      <c r="B7" s="113" t="s">
        <v>222</v>
      </c>
      <c r="C7" s="114" t="s">
        <v>223</v>
      </c>
      <c r="D7" s="674">
        <v>1094.2824000000003</v>
      </c>
      <c r="E7" s="674">
        <v>26.779</v>
      </c>
      <c r="F7" s="674">
        <v>94.78500000000001</v>
      </c>
      <c r="G7" s="674">
        <v>50.2444</v>
      </c>
      <c r="H7" s="674">
        <v>105.07</v>
      </c>
      <c r="I7" s="674">
        <v>44.1</v>
      </c>
      <c r="J7" s="674">
        <v>41.28</v>
      </c>
      <c r="K7" s="674">
        <v>65.72</v>
      </c>
      <c r="L7" s="674">
        <v>152.205</v>
      </c>
      <c r="M7" s="674">
        <v>20.019</v>
      </c>
      <c r="N7" s="674">
        <v>210.74</v>
      </c>
      <c r="O7" s="674">
        <v>82.85</v>
      </c>
      <c r="P7" s="674">
        <v>59.17</v>
      </c>
      <c r="Q7" s="674">
        <v>26.93</v>
      </c>
      <c r="R7" s="674">
        <v>68.5</v>
      </c>
      <c r="S7" s="675">
        <v>45.88999999999999</v>
      </c>
      <c r="T7" s="116">
        <f>'Bieu 18'!AY7</f>
        <v>925.04</v>
      </c>
      <c r="U7" s="687">
        <f>T7+D7</f>
        <v>2019.3224000000002</v>
      </c>
    </row>
    <row r="8" spans="1:20" s="60" customFormat="1" ht="18.75">
      <c r="A8" s="118" t="s">
        <v>71</v>
      </c>
      <c r="B8" s="119" t="s">
        <v>72</v>
      </c>
      <c r="C8" s="80" t="s">
        <v>224</v>
      </c>
      <c r="D8" s="676">
        <v>659.6080000000001</v>
      </c>
      <c r="E8" s="676">
        <v>5.329000000000001</v>
      </c>
      <c r="F8" s="676">
        <v>2.4699999999999998</v>
      </c>
      <c r="G8" s="676">
        <v>36.34</v>
      </c>
      <c r="H8" s="676">
        <v>101.82</v>
      </c>
      <c r="I8" s="676">
        <v>4.79</v>
      </c>
      <c r="J8" s="676">
        <v>41.28</v>
      </c>
      <c r="K8" s="676">
        <v>19.97</v>
      </c>
      <c r="L8" s="676">
        <v>133.83</v>
      </c>
      <c r="M8" s="676">
        <v>13.649</v>
      </c>
      <c r="N8" s="676">
        <v>104.88</v>
      </c>
      <c r="O8" s="676">
        <v>43.449999999999996</v>
      </c>
      <c r="P8" s="676">
        <v>51.27</v>
      </c>
      <c r="Q8" s="676">
        <v>13.21</v>
      </c>
      <c r="R8" s="676">
        <v>51.36</v>
      </c>
      <c r="S8" s="677">
        <v>35.959999999999994</v>
      </c>
      <c r="T8" s="116">
        <f>'Bieu 18'!AY8</f>
        <v>-2382.548699999992</v>
      </c>
    </row>
    <row r="9" spans="1:22" s="60" customFormat="1" ht="18.75">
      <c r="A9" s="118"/>
      <c r="B9" s="123" t="s">
        <v>74</v>
      </c>
      <c r="C9" s="80" t="s">
        <v>225</v>
      </c>
      <c r="D9" s="676">
        <v>659.6080000000001</v>
      </c>
      <c r="E9" s="676">
        <v>5.329000000000001</v>
      </c>
      <c r="F9" s="676">
        <v>2.4699999999999998</v>
      </c>
      <c r="G9" s="676">
        <v>36.34</v>
      </c>
      <c r="H9" s="676">
        <v>101.82</v>
      </c>
      <c r="I9" s="676">
        <v>4.79</v>
      </c>
      <c r="J9" s="676">
        <v>41.28</v>
      </c>
      <c r="K9" s="676">
        <v>19.97</v>
      </c>
      <c r="L9" s="676">
        <v>133.83</v>
      </c>
      <c r="M9" s="676">
        <v>13.649</v>
      </c>
      <c r="N9" s="676">
        <v>104.88</v>
      </c>
      <c r="O9" s="676">
        <v>43.449999999999996</v>
      </c>
      <c r="P9" s="676">
        <v>51.27</v>
      </c>
      <c r="Q9" s="676">
        <v>13.21</v>
      </c>
      <c r="R9" s="676">
        <v>51.36</v>
      </c>
      <c r="S9" s="677">
        <v>35.959999999999994</v>
      </c>
      <c r="T9" s="116">
        <f>'Bieu 18'!AY9</f>
        <v>-2146.8368499999924</v>
      </c>
      <c r="V9" s="60" t="s">
        <v>215</v>
      </c>
    </row>
    <row r="10" spans="1:20" s="60" customFormat="1" ht="18.75">
      <c r="A10" s="118" t="s">
        <v>76</v>
      </c>
      <c r="B10" s="119" t="s">
        <v>77</v>
      </c>
      <c r="C10" s="80" t="s">
        <v>226</v>
      </c>
      <c r="D10" s="676">
        <v>162.57</v>
      </c>
      <c r="E10" s="676">
        <v>0</v>
      </c>
      <c r="F10" s="676">
        <v>44.260000000000005</v>
      </c>
      <c r="G10" s="676">
        <v>12.719999999999999</v>
      </c>
      <c r="H10" s="676">
        <v>0</v>
      </c>
      <c r="I10" s="676">
        <v>35.71</v>
      </c>
      <c r="J10" s="676">
        <v>0</v>
      </c>
      <c r="K10" s="676">
        <v>0.75</v>
      </c>
      <c r="L10" s="676">
        <v>14.03</v>
      </c>
      <c r="M10" s="676">
        <v>0.9</v>
      </c>
      <c r="N10" s="676">
        <v>0</v>
      </c>
      <c r="O10" s="676">
        <v>31.1</v>
      </c>
      <c r="P10" s="676">
        <v>6.26</v>
      </c>
      <c r="Q10" s="676">
        <v>0</v>
      </c>
      <c r="R10" s="676">
        <v>7.44</v>
      </c>
      <c r="S10" s="677">
        <v>9.4</v>
      </c>
      <c r="T10" s="116">
        <f>'Bieu 18'!AY10</f>
        <v>-374.30969000000005</v>
      </c>
    </row>
    <row r="11" spans="1:20" s="60" customFormat="1" ht="18.75">
      <c r="A11" s="118" t="s">
        <v>78</v>
      </c>
      <c r="B11" s="119" t="s">
        <v>79</v>
      </c>
      <c r="C11" s="80" t="s">
        <v>227</v>
      </c>
      <c r="D11" s="676">
        <v>260.74940000000004</v>
      </c>
      <c r="E11" s="676">
        <v>21.45</v>
      </c>
      <c r="F11" s="676">
        <v>47.355000000000004</v>
      </c>
      <c r="G11" s="676">
        <v>1.1844</v>
      </c>
      <c r="H11" s="676">
        <v>2.5</v>
      </c>
      <c r="I11" s="676">
        <v>3.5999999999999996</v>
      </c>
      <c r="J11" s="676">
        <v>0</v>
      </c>
      <c r="K11" s="676">
        <v>45</v>
      </c>
      <c r="L11" s="676">
        <v>4</v>
      </c>
      <c r="M11" s="676">
        <v>5.47</v>
      </c>
      <c r="N11" s="676">
        <v>105.86</v>
      </c>
      <c r="O11" s="676">
        <v>8.3</v>
      </c>
      <c r="P11" s="676">
        <v>1.56</v>
      </c>
      <c r="Q11" s="676">
        <v>13.620000000000001</v>
      </c>
      <c r="R11" s="676">
        <v>0.8499999999999996</v>
      </c>
      <c r="S11" s="677">
        <v>0</v>
      </c>
      <c r="T11" s="116">
        <f>'Bieu 18'!AY11</f>
        <v>312.8378100000002</v>
      </c>
    </row>
    <row r="12" spans="1:20" s="60" customFormat="1" ht="18.75">
      <c r="A12" s="118" t="s">
        <v>80</v>
      </c>
      <c r="B12" s="119" t="s">
        <v>81</v>
      </c>
      <c r="C12" s="80" t="s">
        <v>228</v>
      </c>
      <c r="D12" s="676">
        <v>0</v>
      </c>
      <c r="E12" s="676">
        <v>0</v>
      </c>
      <c r="F12" s="676">
        <v>0</v>
      </c>
      <c r="G12" s="676">
        <v>0</v>
      </c>
      <c r="H12" s="676">
        <v>0</v>
      </c>
      <c r="I12" s="676">
        <v>0</v>
      </c>
      <c r="J12" s="676">
        <v>0</v>
      </c>
      <c r="K12" s="676">
        <v>0</v>
      </c>
      <c r="L12" s="676">
        <v>0</v>
      </c>
      <c r="M12" s="676">
        <v>0</v>
      </c>
      <c r="N12" s="676">
        <v>0</v>
      </c>
      <c r="O12" s="676">
        <v>0</v>
      </c>
      <c r="P12" s="676">
        <v>0</v>
      </c>
      <c r="Q12" s="676">
        <v>0</v>
      </c>
      <c r="R12" s="676">
        <v>0</v>
      </c>
      <c r="S12" s="677">
        <v>0</v>
      </c>
      <c r="T12" s="116">
        <f>'Bieu 18'!AY12</f>
        <v>-3765.59531</v>
      </c>
    </row>
    <row r="13" spans="1:20" s="60" customFormat="1" ht="18.75">
      <c r="A13" s="118" t="s">
        <v>82</v>
      </c>
      <c r="B13" s="119" t="s">
        <v>83</v>
      </c>
      <c r="C13" s="80" t="s">
        <v>229</v>
      </c>
      <c r="D13" s="676">
        <v>0</v>
      </c>
      <c r="E13" s="676">
        <v>0</v>
      </c>
      <c r="F13" s="676">
        <v>0</v>
      </c>
      <c r="G13" s="676">
        <v>0</v>
      </c>
      <c r="H13" s="676">
        <v>0</v>
      </c>
      <c r="I13" s="676">
        <v>0</v>
      </c>
      <c r="J13" s="676">
        <v>0</v>
      </c>
      <c r="K13" s="676">
        <v>0</v>
      </c>
      <c r="L13" s="676">
        <v>0</v>
      </c>
      <c r="M13" s="676">
        <v>0</v>
      </c>
      <c r="N13" s="676">
        <v>0</v>
      </c>
      <c r="O13" s="676">
        <v>0</v>
      </c>
      <c r="P13" s="676">
        <v>0</v>
      </c>
      <c r="Q13" s="676">
        <v>0</v>
      </c>
      <c r="R13" s="676">
        <v>0</v>
      </c>
      <c r="S13" s="677">
        <v>0</v>
      </c>
      <c r="T13" s="116">
        <f>'Bieu 18'!AY13</f>
        <v>3902</v>
      </c>
    </row>
    <row r="14" spans="1:20" s="60" customFormat="1" ht="18.75">
      <c r="A14" s="118" t="s">
        <v>201</v>
      </c>
      <c r="B14" s="119" t="s">
        <v>202</v>
      </c>
      <c r="C14" s="80" t="s">
        <v>230</v>
      </c>
      <c r="D14" s="676">
        <v>0</v>
      </c>
      <c r="E14" s="676">
        <v>0</v>
      </c>
      <c r="F14" s="676">
        <v>0</v>
      </c>
      <c r="G14" s="676">
        <v>0</v>
      </c>
      <c r="H14" s="676">
        <v>0</v>
      </c>
      <c r="I14" s="676">
        <v>0</v>
      </c>
      <c r="J14" s="676">
        <v>0</v>
      </c>
      <c r="K14" s="676">
        <v>0</v>
      </c>
      <c r="L14" s="676">
        <v>0</v>
      </c>
      <c r="M14" s="676">
        <v>0</v>
      </c>
      <c r="N14" s="676">
        <v>0</v>
      </c>
      <c r="O14" s="676">
        <v>0</v>
      </c>
      <c r="P14" s="676">
        <v>0</v>
      </c>
      <c r="Q14" s="676">
        <v>0</v>
      </c>
      <c r="R14" s="676">
        <v>0</v>
      </c>
      <c r="S14" s="677">
        <v>0</v>
      </c>
      <c r="T14" s="116">
        <f>'Bieu 18'!AY14</f>
        <v>985.34103</v>
      </c>
    </row>
    <row r="15" spans="1:21" s="60" customFormat="1" ht="18.75">
      <c r="A15" s="118" t="s">
        <v>84</v>
      </c>
      <c r="B15" s="119" t="s">
        <v>85</v>
      </c>
      <c r="C15" s="80" t="s">
        <v>231</v>
      </c>
      <c r="D15" s="676">
        <v>11.355</v>
      </c>
      <c r="E15" s="676">
        <v>0</v>
      </c>
      <c r="F15" s="676">
        <v>0.7</v>
      </c>
      <c r="G15" s="676">
        <v>0</v>
      </c>
      <c r="H15" s="676">
        <v>0.75</v>
      </c>
      <c r="I15" s="676">
        <v>0</v>
      </c>
      <c r="J15" s="676">
        <v>0</v>
      </c>
      <c r="K15" s="676">
        <v>0</v>
      </c>
      <c r="L15" s="676">
        <v>0.34500000000000003</v>
      </c>
      <c r="M15" s="676">
        <v>0</v>
      </c>
      <c r="N15" s="676">
        <v>0</v>
      </c>
      <c r="O15" s="676">
        <v>0</v>
      </c>
      <c r="P15" s="676">
        <v>0.08</v>
      </c>
      <c r="Q15" s="676">
        <v>0.1</v>
      </c>
      <c r="R15" s="676">
        <v>8.85</v>
      </c>
      <c r="S15" s="677">
        <v>0.53</v>
      </c>
      <c r="T15" s="116">
        <f>'Bieu 18'!AY15</f>
        <v>27.662840000000017</v>
      </c>
      <c r="U15" s="122"/>
    </row>
    <row r="16" spans="1:21" s="60" customFormat="1" ht="18.75">
      <c r="A16" s="118" t="s">
        <v>204</v>
      </c>
      <c r="B16" s="119" t="s">
        <v>205</v>
      </c>
      <c r="C16" s="75" t="s">
        <v>232</v>
      </c>
      <c r="D16" s="676">
        <v>0</v>
      </c>
      <c r="E16" s="676">
        <v>0</v>
      </c>
      <c r="F16" s="676">
        <v>0</v>
      </c>
      <c r="G16" s="676">
        <v>0</v>
      </c>
      <c r="H16" s="676">
        <v>0</v>
      </c>
      <c r="I16" s="676">
        <v>0</v>
      </c>
      <c r="J16" s="676">
        <v>0</v>
      </c>
      <c r="K16" s="676">
        <v>0</v>
      </c>
      <c r="L16" s="676">
        <v>0</v>
      </c>
      <c r="M16" s="676">
        <v>0</v>
      </c>
      <c r="N16" s="676">
        <v>0</v>
      </c>
      <c r="O16" s="676">
        <v>0</v>
      </c>
      <c r="P16" s="676">
        <v>0</v>
      </c>
      <c r="Q16" s="676">
        <v>0</v>
      </c>
      <c r="R16" s="676">
        <v>0</v>
      </c>
      <c r="S16" s="677">
        <v>0</v>
      </c>
      <c r="T16" s="116">
        <f>'Bieu 18'!AY16</f>
        <v>0</v>
      </c>
      <c r="U16" s="122"/>
    </row>
    <row r="17" spans="1:20" s="60" customFormat="1" ht="18.75">
      <c r="A17" s="118" t="s">
        <v>86</v>
      </c>
      <c r="B17" s="119" t="s">
        <v>87</v>
      </c>
      <c r="C17" s="75" t="s">
        <v>233</v>
      </c>
      <c r="D17" s="676">
        <v>0</v>
      </c>
      <c r="E17" s="676">
        <v>0</v>
      </c>
      <c r="F17" s="676">
        <v>0</v>
      </c>
      <c r="G17" s="676">
        <v>0</v>
      </c>
      <c r="H17" s="676">
        <v>0</v>
      </c>
      <c r="I17" s="676">
        <v>0</v>
      </c>
      <c r="J17" s="676">
        <v>0</v>
      </c>
      <c r="K17" s="676">
        <v>0</v>
      </c>
      <c r="L17" s="676">
        <v>0</v>
      </c>
      <c r="M17" s="676">
        <v>0</v>
      </c>
      <c r="N17" s="676">
        <v>0</v>
      </c>
      <c r="O17" s="676">
        <v>0</v>
      </c>
      <c r="P17" s="676">
        <v>0</v>
      </c>
      <c r="Q17" s="676">
        <v>0</v>
      </c>
      <c r="R17" s="676">
        <v>0</v>
      </c>
      <c r="S17" s="677">
        <v>0</v>
      </c>
      <c r="T17" s="116">
        <f>'Bieu 18'!AY17</f>
        <v>131.70839999999998</v>
      </c>
    </row>
    <row r="18" spans="1:19" s="117" customFormat="1" ht="18.75">
      <c r="A18" s="112">
        <v>2</v>
      </c>
      <c r="B18" s="113" t="s">
        <v>234</v>
      </c>
      <c r="C18" s="114"/>
      <c r="D18" s="674">
        <v>1468.85</v>
      </c>
      <c r="E18" s="674">
        <v>0</v>
      </c>
      <c r="F18" s="674">
        <v>0</v>
      </c>
      <c r="G18" s="674">
        <v>0</v>
      </c>
      <c r="H18" s="674">
        <v>0</v>
      </c>
      <c r="I18" s="674">
        <v>200</v>
      </c>
      <c r="J18" s="674">
        <v>223.60999999999999</v>
      </c>
      <c r="K18" s="674">
        <v>10</v>
      </c>
      <c r="L18" s="674">
        <v>20</v>
      </c>
      <c r="M18" s="674">
        <v>215.79</v>
      </c>
      <c r="N18" s="674">
        <v>0</v>
      </c>
      <c r="O18" s="674">
        <v>50</v>
      </c>
      <c r="P18" s="674">
        <v>10.84</v>
      </c>
      <c r="Q18" s="674">
        <v>0</v>
      </c>
      <c r="R18" s="674">
        <v>48.61</v>
      </c>
      <c r="S18" s="675">
        <v>690</v>
      </c>
    </row>
    <row r="19" spans="1:19" s="60" customFormat="1" ht="18.75">
      <c r="A19" s="118"/>
      <c r="B19" s="123" t="s">
        <v>235</v>
      </c>
      <c r="C19" s="80"/>
      <c r="D19" s="676"/>
      <c r="E19" s="676"/>
      <c r="F19" s="676"/>
      <c r="G19" s="676"/>
      <c r="H19" s="676"/>
      <c r="I19" s="676"/>
      <c r="J19" s="676"/>
      <c r="K19" s="676"/>
      <c r="L19" s="676"/>
      <c r="M19" s="676"/>
      <c r="N19" s="676"/>
      <c r="O19" s="676"/>
      <c r="P19" s="676"/>
      <c r="Q19" s="676"/>
      <c r="R19" s="676"/>
      <c r="S19" s="677"/>
    </row>
    <row r="20" spans="1:19" s="60" customFormat="1" ht="18.75">
      <c r="A20" s="118" t="s">
        <v>91</v>
      </c>
      <c r="B20" s="119" t="s">
        <v>236</v>
      </c>
      <c r="C20" s="80" t="s">
        <v>237</v>
      </c>
      <c r="D20" s="676">
        <v>554.67</v>
      </c>
      <c r="E20" s="676">
        <v>0</v>
      </c>
      <c r="F20" s="676">
        <v>0</v>
      </c>
      <c r="G20" s="676">
        <v>0</v>
      </c>
      <c r="H20" s="676">
        <v>0</v>
      </c>
      <c r="I20" s="676">
        <v>200</v>
      </c>
      <c r="J20" s="676">
        <v>197.82999999999998</v>
      </c>
      <c r="K20" s="676">
        <v>10</v>
      </c>
      <c r="L20" s="676">
        <v>0</v>
      </c>
      <c r="M20" s="676">
        <v>0</v>
      </c>
      <c r="N20" s="676">
        <v>0</v>
      </c>
      <c r="O20" s="676">
        <v>0</v>
      </c>
      <c r="P20" s="676">
        <v>10.84</v>
      </c>
      <c r="Q20" s="676">
        <v>0</v>
      </c>
      <c r="R20" s="676">
        <v>36</v>
      </c>
      <c r="S20" s="677">
        <v>100</v>
      </c>
    </row>
    <row r="21" spans="1:19" s="60" customFormat="1" ht="18.75">
      <c r="A21" s="118" t="s">
        <v>94</v>
      </c>
      <c r="B21" s="119" t="s">
        <v>238</v>
      </c>
      <c r="C21" s="80" t="s">
        <v>239</v>
      </c>
      <c r="D21" s="676">
        <v>783</v>
      </c>
      <c r="E21" s="676">
        <v>0</v>
      </c>
      <c r="F21" s="676">
        <v>0</v>
      </c>
      <c r="G21" s="676">
        <v>0</v>
      </c>
      <c r="H21" s="676">
        <v>0</v>
      </c>
      <c r="I21" s="676">
        <v>0</v>
      </c>
      <c r="J21" s="676">
        <v>0</v>
      </c>
      <c r="K21" s="676">
        <v>0</v>
      </c>
      <c r="L21" s="676">
        <v>0</v>
      </c>
      <c r="M21" s="676">
        <v>143</v>
      </c>
      <c r="N21" s="676">
        <v>0</v>
      </c>
      <c r="O21" s="676">
        <v>50</v>
      </c>
      <c r="P21" s="676">
        <v>0</v>
      </c>
      <c r="Q21" s="676">
        <v>0</v>
      </c>
      <c r="R21" s="676">
        <v>0</v>
      </c>
      <c r="S21" s="677">
        <v>590</v>
      </c>
    </row>
    <row r="22" spans="1:19" s="60" customFormat="1" ht="18.75">
      <c r="A22" s="118" t="s">
        <v>97</v>
      </c>
      <c r="B22" s="119" t="s">
        <v>240</v>
      </c>
      <c r="C22" s="80" t="s">
        <v>241</v>
      </c>
      <c r="D22" s="676">
        <v>26.79</v>
      </c>
      <c r="E22" s="676">
        <v>0</v>
      </c>
      <c r="F22" s="676">
        <v>0</v>
      </c>
      <c r="G22" s="676">
        <v>0</v>
      </c>
      <c r="H22" s="676">
        <v>0</v>
      </c>
      <c r="I22" s="676">
        <v>0</v>
      </c>
      <c r="J22" s="676">
        <v>0</v>
      </c>
      <c r="K22" s="676">
        <v>0</v>
      </c>
      <c r="L22" s="676">
        <v>10</v>
      </c>
      <c r="M22" s="676">
        <v>16.79</v>
      </c>
      <c r="N22" s="676">
        <v>0</v>
      </c>
      <c r="O22" s="676">
        <v>0</v>
      </c>
      <c r="P22" s="676">
        <v>0</v>
      </c>
      <c r="Q22" s="676">
        <v>0</v>
      </c>
      <c r="R22" s="676">
        <v>0</v>
      </c>
      <c r="S22" s="677">
        <v>0</v>
      </c>
    </row>
    <row r="23" spans="1:19" s="60" customFormat="1" ht="18.75">
      <c r="A23" s="118" t="s">
        <v>100</v>
      </c>
      <c r="B23" s="119" t="s">
        <v>242</v>
      </c>
      <c r="C23" s="80" t="s">
        <v>243</v>
      </c>
      <c r="D23" s="676">
        <v>0</v>
      </c>
      <c r="E23" s="676">
        <v>0</v>
      </c>
      <c r="F23" s="676">
        <v>0</v>
      </c>
      <c r="G23" s="676">
        <v>0</v>
      </c>
      <c r="H23" s="676">
        <v>0</v>
      </c>
      <c r="I23" s="676">
        <v>0</v>
      </c>
      <c r="J23" s="676">
        <v>0</v>
      </c>
      <c r="K23" s="676">
        <v>0</v>
      </c>
      <c r="L23" s="676">
        <v>0</v>
      </c>
      <c r="M23" s="676">
        <v>0</v>
      </c>
      <c r="N23" s="676">
        <v>0</v>
      </c>
      <c r="O23" s="676">
        <v>0</v>
      </c>
      <c r="P23" s="676">
        <v>0</v>
      </c>
      <c r="Q23" s="676">
        <v>0</v>
      </c>
      <c r="R23" s="676">
        <v>0</v>
      </c>
      <c r="S23" s="677">
        <v>0</v>
      </c>
    </row>
    <row r="24" spans="1:19" s="60" customFormat="1" ht="18.75">
      <c r="A24" s="118" t="s">
        <v>103</v>
      </c>
      <c r="B24" s="119" t="s">
        <v>244</v>
      </c>
      <c r="C24" s="75" t="s">
        <v>245</v>
      </c>
      <c r="D24" s="676">
        <v>12</v>
      </c>
      <c r="E24" s="676">
        <v>0</v>
      </c>
      <c r="F24" s="676">
        <v>0</v>
      </c>
      <c r="G24" s="676">
        <v>0</v>
      </c>
      <c r="H24" s="676">
        <v>0</v>
      </c>
      <c r="I24" s="676">
        <v>0</v>
      </c>
      <c r="J24" s="676">
        <v>0</v>
      </c>
      <c r="K24" s="676">
        <v>0</v>
      </c>
      <c r="L24" s="676">
        <v>10</v>
      </c>
      <c r="M24" s="676">
        <v>2</v>
      </c>
      <c r="N24" s="676">
        <v>0</v>
      </c>
      <c r="O24" s="676">
        <v>0</v>
      </c>
      <c r="P24" s="676">
        <v>0</v>
      </c>
      <c r="Q24" s="676">
        <v>0</v>
      </c>
      <c r="R24" s="676">
        <v>0</v>
      </c>
      <c r="S24" s="677">
        <v>0</v>
      </c>
    </row>
    <row r="25" spans="1:19" s="60" customFormat="1" ht="18.75">
      <c r="A25" s="118" t="s">
        <v>106</v>
      </c>
      <c r="B25" s="119" t="s">
        <v>246</v>
      </c>
      <c r="C25" s="75" t="s">
        <v>247</v>
      </c>
      <c r="D25" s="676">
        <v>0</v>
      </c>
      <c r="E25" s="676">
        <v>0</v>
      </c>
      <c r="F25" s="676">
        <v>0</v>
      </c>
      <c r="G25" s="676">
        <v>0</v>
      </c>
      <c r="H25" s="676">
        <v>0</v>
      </c>
      <c r="I25" s="676">
        <v>0</v>
      </c>
      <c r="J25" s="676">
        <v>0</v>
      </c>
      <c r="K25" s="676">
        <v>0</v>
      </c>
      <c r="L25" s="676">
        <v>0</v>
      </c>
      <c r="M25" s="676">
        <v>0</v>
      </c>
      <c r="N25" s="676">
        <v>0</v>
      </c>
      <c r="O25" s="676">
        <v>0</v>
      </c>
      <c r="P25" s="676">
        <v>0</v>
      </c>
      <c r="Q25" s="676">
        <v>0</v>
      </c>
      <c r="R25" s="676">
        <v>0</v>
      </c>
      <c r="S25" s="677">
        <v>0</v>
      </c>
    </row>
    <row r="26" spans="1:19" s="60" customFormat="1" ht="18.75">
      <c r="A26" s="118" t="s">
        <v>108</v>
      </c>
      <c r="B26" s="119" t="s">
        <v>248</v>
      </c>
      <c r="C26" s="75" t="s">
        <v>249</v>
      </c>
      <c r="D26" s="676">
        <v>0</v>
      </c>
      <c r="E26" s="676">
        <v>0</v>
      </c>
      <c r="F26" s="676">
        <v>0</v>
      </c>
      <c r="G26" s="676">
        <v>0</v>
      </c>
      <c r="H26" s="676">
        <v>0</v>
      </c>
      <c r="I26" s="676">
        <v>0</v>
      </c>
      <c r="J26" s="676">
        <v>0</v>
      </c>
      <c r="K26" s="676">
        <v>0</v>
      </c>
      <c r="L26" s="676">
        <v>0</v>
      </c>
      <c r="M26" s="676">
        <v>0</v>
      </c>
      <c r="N26" s="676">
        <v>0</v>
      </c>
      <c r="O26" s="676">
        <v>0</v>
      </c>
      <c r="P26" s="676">
        <v>0</v>
      </c>
      <c r="Q26" s="676">
        <v>0</v>
      </c>
      <c r="R26" s="676">
        <v>0</v>
      </c>
      <c r="S26" s="677">
        <v>0</v>
      </c>
    </row>
    <row r="27" spans="1:19" s="60" customFormat="1" ht="18.75">
      <c r="A27" s="118" t="s">
        <v>111</v>
      </c>
      <c r="B27" s="119" t="s">
        <v>250</v>
      </c>
      <c r="C27" s="75" t="s">
        <v>251</v>
      </c>
      <c r="D27" s="676">
        <v>0</v>
      </c>
      <c r="E27" s="676">
        <v>0</v>
      </c>
      <c r="F27" s="676">
        <v>0</v>
      </c>
      <c r="G27" s="676">
        <v>0</v>
      </c>
      <c r="H27" s="676">
        <v>0</v>
      </c>
      <c r="I27" s="676">
        <v>0</v>
      </c>
      <c r="J27" s="676">
        <v>0</v>
      </c>
      <c r="K27" s="676">
        <v>0</v>
      </c>
      <c r="L27" s="676">
        <v>0</v>
      </c>
      <c r="M27" s="676">
        <v>0</v>
      </c>
      <c r="N27" s="676">
        <v>0</v>
      </c>
      <c r="O27" s="676">
        <v>0</v>
      </c>
      <c r="P27" s="676">
        <v>0</v>
      </c>
      <c r="Q27" s="676">
        <v>0</v>
      </c>
      <c r="R27" s="676">
        <v>0</v>
      </c>
      <c r="S27" s="677">
        <v>0</v>
      </c>
    </row>
    <row r="28" spans="1:19" s="60" customFormat="1" ht="18.75">
      <c r="A28" s="118" t="s">
        <v>114</v>
      </c>
      <c r="B28" s="124" t="s">
        <v>252</v>
      </c>
      <c r="C28" s="75" t="s">
        <v>253</v>
      </c>
      <c r="D28" s="676">
        <v>92.39</v>
      </c>
      <c r="E28" s="676">
        <v>0</v>
      </c>
      <c r="F28" s="676">
        <v>0</v>
      </c>
      <c r="G28" s="676">
        <v>0</v>
      </c>
      <c r="H28" s="676">
        <v>0</v>
      </c>
      <c r="I28" s="676">
        <v>0</v>
      </c>
      <c r="J28" s="676">
        <v>25.78</v>
      </c>
      <c r="K28" s="676">
        <v>0</v>
      </c>
      <c r="L28" s="676">
        <v>0</v>
      </c>
      <c r="M28" s="676">
        <v>54</v>
      </c>
      <c r="N28" s="676">
        <v>0</v>
      </c>
      <c r="O28" s="676">
        <v>0</v>
      </c>
      <c r="P28" s="676">
        <v>0</v>
      </c>
      <c r="Q28" s="676">
        <v>0</v>
      </c>
      <c r="R28" s="676">
        <v>12.61</v>
      </c>
      <c r="S28" s="677">
        <v>0</v>
      </c>
    </row>
    <row r="29" spans="1:19" s="117" customFormat="1" ht="19.5" thickBot="1">
      <c r="A29" s="112">
        <v>3</v>
      </c>
      <c r="B29" s="113" t="s">
        <v>254</v>
      </c>
      <c r="C29" s="89" t="s">
        <v>255</v>
      </c>
      <c r="D29" s="678">
        <v>0.07</v>
      </c>
      <c r="E29" s="678">
        <v>0</v>
      </c>
      <c r="F29" s="678">
        <v>0.07</v>
      </c>
      <c r="G29" s="678">
        <v>0</v>
      </c>
      <c r="H29" s="678">
        <v>0</v>
      </c>
      <c r="I29" s="678">
        <v>0</v>
      </c>
      <c r="J29" s="678">
        <v>0</v>
      </c>
      <c r="K29" s="678">
        <v>0</v>
      </c>
      <c r="L29" s="678">
        <v>0</v>
      </c>
      <c r="M29" s="678">
        <v>0</v>
      </c>
      <c r="N29" s="678">
        <v>0</v>
      </c>
      <c r="O29" s="678">
        <v>0</v>
      </c>
      <c r="P29" s="678">
        <v>0</v>
      </c>
      <c r="Q29" s="678">
        <v>0</v>
      </c>
      <c r="R29" s="678">
        <v>0</v>
      </c>
      <c r="S29" s="679">
        <v>0</v>
      </c>
    </row>
    <row r="30" spans="1:9" s="64" customFormat="1" ht="18" customHeight="1">
      <c r="A30" s="950" t="s">
        <v>256</v>
      </c>
      <c r="B30" s="951"/>
      <c r="C30" s="951"/>
      <c r="D30" s="952"/>
      <c r="E30" s="953"/>
      <c r="F30" s="953"/>
      <c r="G30" s="953"/>
      <c r="H30" s="953"/>
      <c r="I30" s="953"/>
    </row>
    <row r="31" spans="1:9" ht="12.75">
      <c r="A31" s="954" t="s">
        <v>257</v>
      </c>
      <c r="B31" s="955"/>
      <c r="C31" s="955"/>
      <c r="D31" s="956"/>
      <c r="E31" s="957"/>
      <c r="F31" s="957"/>
      <c r="G31" s="957"/>
      <c r="H31" s="957"/>
      <c r="I31" s="957"/>
    </row>
    <row r="32" ht="12" customHeight="1">
      <c r="D32" s="633"/>
    </row>
    <row r="33" spans="2:109" s="444" customFormat="1" ht="27.75" customHeight="1">
      <c r="B33" s="894" t="s">
        <v>504</v>
      </c>
      <c r="C33" s="894"/>
      <c r="D33" s="894"/>
      <c r="E33" s="894"/>
      <c r="F33" s="445"/>
      <c r="G33" s="445"/>
      <c r="H33" s="445"/>
      <c r="J33" s="894" t="s">
        <v>505</v>
      </c>
      <c r="K33" s="894"/>
      <c r="L33" s="894"/>
      <c r="M33" s="894"/>
      <c r="N33" s="894"/>
      <c r="O33" s="894"/>
      <c r="P33" s="894"/>
      <c r="Q33" s="894"/>
      <c r="R33" s="448"/>
      <c r="S33" s="448"/>
      <c r="T33" s="448"/>
      <c r="U33" s="448"/>
      <c r="V33" s="448"/>
      <c r="W33" s="448"/>
      <c r="X33" s="448"/>
      <c r="Y33" s="448"/>
      <c r="Z33" s="448"/>
      <c r="AA33" s="448"/>
      <c r="AB33" s="448"/>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c r="CT33" s="446"/>
      <c r="CU33" s="446"/>
      <c r="CV33" s="446"/>
      <c r="CW33" s="446"/>
      <c r="CX33" s="446"/>
      <c r="CY33" s="446"/>
      <c r="CZ33" s="446"/>
      <c r="DA33" s="446"/>
      <c r="DB33" s="446"/>
      <c r="DC33" s="446"/>
      <c r="DD33" s="446"/>
      <c r="DE33" s="446"/>
    </row>
    <row r="34" spans="2:109" s="414" customFormat="1" ht="27.75" customHeight="1">
      <c r="B34" s="413"/>
      <c r="C34" s="413"/>
      <c r="E34" s="415"/>
      <c r="F34" s="416"/>
      <c r="G34" s="416"/>
      <c r="H34" s="416"/>
      <c r="J34" s="893" t="s">
        <v>506</v>
      </c>
      <c r="K34" s="893"/>
      <c r="L34" s="893"/>
      <c r="M34" s="893"/>
      <c r="N34" s="893"/>
      <c r="O34" s="893"/>
      <c r="P34" s="893"/>
      <c r="Q34" s="893"/>
      <c r="R34" s="449"/>
      <c r="S34" s="449"/>
      <c r="T34" s="449"/>
      <c r="U34" s="449"/>
      <c r="V34" s="449"/>
      <c r="W34" s="449"/>
      <c r="X34" s="449"/>
      <c r="Y34" s="449"/>
      <c r="Z34" s="449"/>
      <c r="AA34" s="449"/>
      <c r="AB34" s="449"/>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c r="DD34" s="418"/>
      <c r="DE34" s="418"/>
    </row>
    <row r="39" spans="2:5" ht="20.25">
      <c r="B39" s="894" t="s">
        <v>806</v>
      </c>
      <c r="C39" s="894"/>
      <c r="D39" s="894"/>
      <c r="E39" s="894"/>
    </row>
  </sheetData>
  <sheetProtection/>
  <mergeCells count="14">
    <mergeCell ref="A1:B1"/>
    <mergeCell ref="A2:S2"/>
    <mergeCell ref="A3:S3"/>
    <mergeCell ref="A4:A5"/>
    <mergeCell ref="B4:B5"/>
    <mergeCell ref="B39:E39"/>
    <mergeCell ref="C4:C5"/>
    <mergeCell ref="D4:D5"/>
    <mergeCell ref="E4:S4"/>
    <mergeCell ref="B33:E33"/>
    <mergeCell ref="J33:Q33"/>
    <mergeCell ref="J34:Q34"/>
    <mergeCell ref="A30:I30"/>
    <mergeCell ref="A31:I31"/>
  </mergeCells>
  <printOptions/>
  <pageMargins left="0.196850393700787" right="0.196850393700787" top="1.26" bottom="0.393700787401575" header="0" footer="0"/>
  <pageSetup horizontalDpi="600" verticalDpi="600" orientation="landscape" paperSize="9" scale="50" r:id="rId1"/>
</worksheet>
</file>

<file path=xl/worksheets/sheet23.xml><?xml version="1.0" encoding="utf-8"?>
<worksheet xmlns="http://schemas.openxmlformats.org/spreadsheetml/2006/main" xmlns:r="http://schemas.openxmlformats.org/officeDocument/2006/relationships">
  <sheetPr>
    <tabColor rgb="FFFFFF00"/>
  </sheetPr>
  <dimension ref="A1:DE59"/>
  <sheetViews>
    <sheetView zoomScale="70" zoomScaleNormal="70" zoomScalePageLayoutView="0" workbookViewId="0" topLeftCell="A1">
      <selection activeCell="D8" sqref="D8:S14"/>
    </sheetView>
  </sheetViews>
  <sheetFormatPr defaultColWidth="8.8515625" defaultRowHeight="12.75"/>
  <cols>
    <col min="1" max="1" width="5.28125" style="220" customWidth="1"/>
    <col min="2" max="2" width="59.7109375" style="221" customWidth="1"/>
    <col min="3" max="3" width="11.57421875" style="216" customWidth="1"/>
    <col min="4" max="4" width="18.421875" style="216" customWidth="1"/>
    <col min="5" max="19" width="8.7109375" style="216" customWidth="1"/>
    <col min="20" max="16384" width="8.8515625" style="216" customWidth="1"/>
  </cols>
  <sheetData>
    <row r="1" spans="1:2" s="219" customFormat="1" ht="18" customHeight="1">
      <c r="A1" s="964" t="s">
        <v>513</v>
      </c>
      <c r="B1" s="937"/>
    </row>
    <row r="2" spans="1:2" s="219" customFormat="1" ht="18" customHeight="1">
      <c r="A2" s="142"/>
      <c r="B2" s="108"/>
    </row>
    <row r="3" spans="1:19" s="219" customFormat="1" ht="33" customHeight="1">
      <c r="A3" s="938" t="s">
        <v>514</v>
      </c>
      <c r="B3" s="938"/>
      <c r="C3" s="938"/>
      <c r="D3" s="938"/>
      <c r="E3" s="938"/>
      <c r="F3" s="938"/>
      <c r="G3" s="938"/>
      <c r="H3" s="938"/>
      <c r="I3" s="938"/>
      <c r="J3" s="827"/>
      <c r="K3" s="827"/>
      <c r="L3" s="827"/>
      <c r="M3" s="827"/>
      <c r="N3" s="827"/>
      <c r="O3" s="827"/>
      <c r="P3" s="827"/>
      <c r="Q3" s="827"/>
      <c r="R3" s="827"/>
      <c r="S3" s="827"/>
    </row>
    <row r="4" spans="1:19" ht="12.75">
      <c r="A4" s="961"/>
      <c r="B4" s="965"/>
      <c r="C4" s="965"/>
      <c r="D4" s="965"/>
      <c r="E4" s="965"/>
      <c r="F4" s="965"/>
      <c r="G4" s="965"/>
      <c r="H4" s="965"/>
      <c r="I4" s="965"/>
      <c r="J4" s="966"/>
      <c r="K4" s="966"/>
      <c r="L4" s="966"/>
      <c r="M4" s="966"/>
      <c r="N4" s="966"/>
      <c r="O4" s="966"/>
      <c r="P4" s="966"/>
      <c r="Q4" s="966"/>
      <c r="R4" s="966"/>
      <c r="S4" s="966"/>
    </row>
    <row r="5" spans="1:19" s="64" customFormat="1" ht="18" customHeight="1">
      <c r="A5" s="829" t="s">
        <v>8</v>
      </c>
      <c r="B5" s="829" t="s">
        <v>67</v>
      </c>
      <c r="C5" s="829" t="s">
        <v>68</v>
      </c>
      <c r="D5" s="828" t="s">
        <v>259</v>
      </c>
      <c r="E5" s="843" t="s">
        <v>219</v>
      </c>
      <c r="F5" s="949"/>
      <c r="G5" s="949"/>
      <c r="H5" s="949"/>
      <c r="I5" s="949"/>
      <c r="J5" s="949"/>
      <c r="K5" s="949"/>
      <c r="L5" s="949"/>
      <c r="M5" s="949"/>
      <c r="N5" s="949"/>
      <c r="O5" s="949"/>
      <c r="P5" s="949"/>
      <c r="Q5" s="949"/>
      <c r="R5" s="949"/>
      <c r="S5" s="949"/>
    </row>
    <row r="6" spans="1:19" s="64" customFormat="1" ht="75">
      <c r="A6" s="830"/>
      <c r="B6" s="830"/>
      <c r="C6" s="830"/>
      <c r="D6" s="828"/>
      <c r="E6" s="263" t="s">
        <v>807</v>
      </c>
      <c r="F6" s="263" t="s">
        <v>808</v>
      </c>
      <c r="G6" s="263" t="s">
        <v>809</v>
      </c>
      <c r="H6" s="263" t="s">
        <v>810</v>
      </c>
      <c r="I6" s="263" t="s">
        <v>811</v>
      </c>
      <c r="J6" s="263" t="s">
        <v>812</v>
      </c>
      <c r="K6" s="263" t="s">
        <v>813</v>
      </c>
      <c r="L6" s="263" t="s">
        <v>814</v>
      </c>
      <c r="M6" s="263" t="s">
        <v>815</v>
      </c>
      <c r="N6" s="263" t="s">
        <v>816</v>
      </c>
      <c r="O6" s="263" t="s">
        <v>817</v>
      </c>
      <c r="P6" s="263" t="s">
        <v>818</v>
      </c>
      <c r="Q6" s="263" t="s">
        <v>819</v>
      </c>
      <c r="R6" s="263" t="s">
        <v>820</v>
      </c>
      <c r="S6" s="660" t="s">
        <v>821</v>
      </c>
    </row>
    <row r="7" spans="1:19" s="140" customFormat="1" ht="16.5" customHeight="1">
      <c r="A7" s="63">
        <v>-1</v>
      </c>
      <c r="B7" s="63">
        <v>-2</v>
      </c>
      <c r="C7" s="63">
        <v>-3</v>
      </c>
      <c r="D7" s="63" t="s">
        <v>347</v>
      </c>
      <c r="E7" s="63">
        <v>-5</v>
      </c>
      <c r="F7" s="63">
        <v>-6</v>
      </c>
      <c r="G7" s="63">
        <v>-7</v>
      </c>
      <c r="H7" s="63">
        <v>-8</v>
      </c>
      <c r="I7" s="63">
        <v>-9</v>
      </c>
      <c r="J7" s="63">
        <v>-10</v>
      </c>
      <c r="K7" s="63">
        <v>-11</v>
      </c>
      <c r="L7" s="63">
        <v>-12</v>
      </c>
      <c r="M7" s="63">
        <v>-13</v>
      </c>
      <c r="N7" s="63">
        <v>-14</v>
      </c>
      <c r="O7" s="63">
        <v>-15</v>
      </c>
      <c r="P7" s="63">
        <v>-16</v>
      </c>
      <c r="Q7" s="63">
        <v>-17</v>
      </c>
      <c r="R7" s="63">
        <v>-18</v>
      </c>
      <c r="S7" s="63">
        <v>-19</v>
      </c>
    </row>
    <row r="8" spans="1:21" s="117" customFormat="1" ht="15" customHeight="1">
      <c r="A8" s="112">
        <v>1</v>
      </c>
      <c r="B8" s="113" t="s">
        <v>69</v>
      </c>
      <c r="C8" s="114" t="s">
        <v>70</v>
      </c>
      <c r="D8" s="680">
        <v>135.53</v>
      </c>
      <c r="E8" s="681">
        <v>0</v>
      </c>
      <c r="F8" s="681">
        <v>0</v>
      </c>
      <c r="G8" s="681">
        <v>20.559999999999995</v>
      </c>
      <c r="H8" s="681">
        <v>0</v>
      </c>
      <c r="I8" s="681">
        <v>20</v>
      </c>
      <c r="J8" s="681">
        <v>0</v>
      </c>
      <c r="K8" s="681">
        <v>0</v>
      </c>
      <c r="L8" s="681">
        <v>14.97</v>
      </c>
      <c r="M8" s="681">
        <v>0</v>
      </c>
      <c r="N8" s="681">
        <v>30</v>
      </c>
      <c r="O8" s="681">
        <v>0</v>
      </c>
      <c r="P8" s="681">
        <v>0</v>
      </c>
      <c r="Q8" s="681">
        <v>50</v>
      </c>
      <c r="R8" s="681">
        <v>0</v>
      </c>
      <c r="S8" s="682">
        <v>0</v>
      </c>
      <c r="T8" s="116">
        <v>135.53</v>
      </c>
      <c r="U8" s="687">
        <f>D8-T8</f>
        <v>0</v>
      </c>
    </row>
    <row r="9" spans="1:20" s="60" customFormat="1" ht="15" customHeight="1">
      <c r="A9" s="118" t="s">
        <v>71</v>
      </c>
      <c r="B9" s="119" t="s">
        <v>72</v>
      </c>
      <c r="C9" s="80" t="s">
        <v>73</v>
      </c>
      <c r="D9" s="683">
        <v>0</v>
      </c>
      <c r="E9" s="684">
        <v>0</v>
      </c>
      <c r="F9" s="684">
        <v>0</v>
      </c>
      <c r="G9" s="684">
        <v>0</v>
      </c>
      <c r="H9" s="684">
        <v>0</v>
      </c>
      <c r="I9" s="684">
        <v>0</v>
      </c>
      <c r="J9" s="684">
        <v>0</v>
      </c>
      <c r="K9" s="684">
        <v>0</v>
      </c>
      <c r="L9" s="684">
        <v>0</v>
      </c>
      <c r="M9" s="684">
        <v>0</v>
      </c>
      <c r="N9" s="684">
        <v>0</v>
      </c>
      <c r="O9" s="684">
        <v>0</v>
      </c>
      <c r="P9" s="684">
        <v>0</v>
      </c>
      <c r="Q9" s="684">
        <v>0</v>
      </c>
      <c r="R9" s="681">
        <v>0</v>
      </c>
      <c r="S9" s="682">
        <v>0</v>
      </c>
      <c r="T9" s="122"/>
    </row>
    <row r="10" spans="1:20" s="60" customFormat="1" ht="15" customHeight="1">
      <c r="A10" s="118"/>
      <c r="B10" s="123" t="s">
        <v>74</v>
      </c>
      <c r="C10" s="80" t="s">
        <v>75</v>
      </c>
      <c r="D10" s="683">
        <v>0</v>
      </c>
      <c r="E10" s="684">
        <v>0</v>
      </c>
      <c r="F10" s="684">
        <v>0</v>
      </c>
      <c r="G10" s="684">
        <v>0</v>
      </c>
      <c r="H10" s="684">
        <v>0</v>
      </c>
      <c r="I10" s="684">
        <v>0</v>
      </c>
      <c r="J10" s="684">
        <v>0</v>
      </c>
      <c r="K10" s="684">
        <v>0</v>
      </c>
      <c r="L10" s="684">
        <v>0</v>
      </c>
      <c r="M10" s="684">
        <v>0</v>
      </c>
      <c r="N10" s="684">
        <v>0</v>
      </c>
      <c r="O10" s="684">
        <v>0</v>
      </c>
      <c r="P10" s="684">
        <v>0</v>
      </c>
      <c r="Q10" s="684">
        <v>0</v>
      </c>
      <c r="R10" s="684">
        <v>0</v>
      </c>
      <c r="S10" s="685">
        <v>0</v>
      </c>
      <c r="T10" s="122"/>
    </row>
    <row r="11" spans="1:20" s="60" customFormat="1" ht="15" customHeight="1">
      <c r="A11" s="118" t="s">
        <v>76</v>
      </c>
      <c r="B11" s="119" t="s">
        <v>77</v>
      </c>
      <c r="C11" s="80" t="s">
        <v>45</v>
      </c>
      <c r="D11" s="683">
        <v>0</v>
      </c>
      <c r="E11" s="684">
        <v>0</v>
      </c>
      <c r="F11" s="684">
        <v>0</v>
      </c>
      <c r="G11" s="684">
        <v>0</v>
      </c>
      <c r="H11" s="684">
        <v>0</v>
      </c>
      <c r="I11" s="684">
        <v>0</v>
      </c>
      <c r="J11" s="684">
        <v>0</v>
      </c>
      <c r="K11" s="684">
        <v>0</v>
      </c>
      <c r="L11" s="684">
        <v>0</v>
      </c>
      <c r="M11" s="684">
        <v>0</v>
      </c>
      <c r="N11" s="684">
        <v>0</v>
      </c>
      <c r="O11" s="684">
        <v>0</v>
      </c>
      <c r="P11" s="684">
        <v>0</v>
      </c>
      <c r="Q11" s="684">
        <v>0</v>
      </c>
      <c r="R11" s="684">
        <v>0</v>
      </c>
      <c r="S11" s="685">
        <v>0</v>
      </c>
      <c r="T11" s="122"/>
    </row>
    <row r="12" spans="1:20" s="60" customFormat="1" ht="15" customHeight="1">
      <c r="A12" s="118" t="s">
        <v>78</v>
      </c>
      <c r="B12" s="119" t="s">
        <v>79</v>
      </c>
      <c r="C12" s="80" t="s">
        <v>44</v>
      </c>
      <c r="D12" s="683">
        <v>0</v>
      </c>
      <c r="E12" s="684">
        <v>0</v>
      </c>
      <c r="F12" s="684">
        <v>0</v>
      </c>
      <c r="G12" s="684">
        <v>0</v>
      </c>
      <c r="H12" s="684">
        <v>0</v>
      </c>
      <c r="I12" s="684">
        <v>0</v>
      </c>
      <c r="J12" s="684">
        <v>0</v>
      </c>
      <c r="K12" s="684">
        <v>0</v>
      </c>
      <c r="L12" s="684">
        <v>0</v>
      </c>
      <c r="M12" s="684">
        <v>0</v>
      </c>
      <c r="N12" s="684">
        <v>0</v>
      </c>
      <c r="O12" s="684">
        <v>0</v>
      </c>
      <c r="P12" s="684">
        <v>0</v>
      </c>
      <c r="Q12" s="684">
        <v>0</v>
      </c>
      <c r="R12" s="684">
        <v>0</v>
      </c>
      <c r="S12" s="685">
        <v>0</v>
      </c>
      <c r="T12" s="122"/>
    </row>
    <row r="13" spans="1:20" s="60" customFormat="1" ht="15" customHeight="1">
      <c r="A13" s="118" t="s">
        <v>80</v>
      </c>
      <c r="B13" s="119" t="s">
        <v>81</v>
      </c>
      <c r="C13" s="80" t="s">
        <v>47</v>
      </c>
      <c r="D13" s="683">
        <v>0</v>
      </c>
      <c r="E13" s="684">
        <v>0</v>
      </c>
      <c r="F13" s="684">
        <v>0</v>
      </c>
      <c r="G13" s="684">
        <v>0</v>
      </c>
      <c r="H13" s="684">
        <v>0</v>
      </c>
      <c r="I13" s="684">
        <v>0</v>
      </c>
      <c r="J13" s="684">
        <v>0</v>
      </c>
      <c r="K13" s="684">
        <v>0</v>
      </c>
      <c r="L13" s="684">
        <v>0</v>
      </c>
      <c r="M13" s="684">
        <v>0</v>
      </c>
      <c r="N13" s="684">
        <v>0</v>
      </c>
      <c r="O13" s="684">
        <v>0</v>
      </c>
      <c r="P13" s="684">
        <v>0</v>
      </c>
      <c r="Q13" s="684">
        <v>0</v>
      </c>
      <c r="R13" s="684">
        <v>0</v>
      </c>
      <c r="S13" s="685">
        <v>0</v>
      </c>
      <c r="T13" s="122"/>
    </row>
    <row r="14" spans="1:19" s="60" customFormat="1" ht="15" customHeight="1">
      <c r="A14" s="118" t="s">
        <v>82</v>
      </c>
      <c r="B14" s="119" t="s">
        <v>83</v>
      </c>
      <c r="C14" s="80" t="s">
        <v>48</v>
      </c>
      <c r="D14" s="680">
        <v>135.53</v>
      </c>
      <c r="E14" s="684">
        <v>0</v>
      </c>
      <c r="F14" s="684">
        <v>0</v>
      </c>
      <c r="G14" s="684">
        <v>20.559999999999995</v>
      </c>
      <c r="H14" s="684">
        <v>0</v>
      </c>
      <c r="I14" s="684">
        <v>20</v>
      </c>
      <c r="J14" s="684">
        <v>0</v>
      </c>
      <c r="K14" s="684">
        <v>0</v>
      </c>
      <c r="L14" s="684">
        <v>14.97</v>
      </c>
      <c r="M14" s="684">
        <v>0</v>
      </c>
      <c r="N14" s="684">
        <v>30</v>
      </c>
      <c r="O14" s="684">
        <v>0</v>
      </c>
      <c r="P14" s="684">
        <v>0</v>
      </c>
      <c r="Q14" s="684">
        <v>50</v>
      </c>
      <c r="R14" s="684">
        <v>0</v>
      </c>
      <c r="S14" s="685">
        <v>0</v>
      </c>
    </row>
    <row r="15" spans="1:21" s="60" customFormat="1" ht="15" customHeight="1">
      <c r="A15" s="118" t="s">
        <v>201</v>
      </c>
      <c r="B15" s="119" t="s">
        <v>202</v>
      </c>
      <c r="C15" s="80" t="s">
        <v>203</v>
      </c>
      <c r="D15" s="683">
        <v>0</v>
      </c>
      <c r="E15" s="120">
        <f>'[1]09QH'!D12</f>
        <v>0</v>
      </c>
      <c r="F15" s="120">
        <f>'[2]09QH'!D12</f>
        <v>0</v>
      </c>
      <c r="G15" s="120">
        <f>'[3]09QH'!D12</f>
        <v>0</v>
      </c>
      <c r="H15" s="120">
        <f>'[4]09QH'!D12</f>
        <v>0</v>
      </c>
      <c r="I15" s="120">
        <f>'[5]09QH'!D12</f>
        <v>0</v>
      </c>
      <c r="J15" s="120">
        <f>'[6]09QH'!D12</f>
        <v>0</v>
      </c>
      <c r="K15" s="120">
        <f>'[7]09QH'!D12</f>
        <v>0</v>
      </c>
      <c r="L15" s="120">
        <f>'[8]09QH'!D12</f>
        <v>0</v>
      </c>
      <c r="M15" s="120">
        <f>'[9]09QH'!D12</f>
        <v>0</v>
      </c>
      <c r="N15" s="120">
        <f>'[10]09QH'!D12</f>
        <v>0</v>
      </c>
      <c r="O15" s="120">
        <f>'[11]09QH'!D12</f>
        <v>0</v>
      </c>
      <c r="P15" s="120">
        <f>'[12]09QH'!D12</f>
        <v>0</v>
      </c>
      <c r="Q15" s="120">
        <f>'[13]09QH'!D12</f>
        <v>0</v>
      </c>
      <c r="R15" s="121">
        <f>'[14]09QH'!D12</f>
        <v>0</v>
      </c>
      <c r="S15" s="121">
        <f>'[15]09QH'!D12</f>
        <v>0</v>
      </c>
      <c r="U15" s="60" t="s">
        <v>215</v>
      </c>
    </row>
    <row r="16" spans="1:21" s="60" customFormat="1" ht="15" customHeight="1">
      <c r="A16" s="118" t="s">
        <v>84</v>
      </c>
      <c r="B16" s="119" t="s">
        <v>85</v>
      </c>
      <c r="C16" s="80" t="s">
        <v>46</v>
      </c>
      <c r="D16" s="683">
        <v>0</v>
      </c>
      <c r="E16" s="120">
        <f>'[1]09QH'!D13</f>
        <v>0</v>
      </c>
      <c r="F16" s="120">
        <f>'[2]09QH'!D13</f>
        <v>0</v>
      </c>
      <c r="G16" s="120">
        <f>'[3]09QH'!D13</f>
        <v>0</v>
      </c>
      <c r="H16" s="120">
        <f>'[4]09QH'!D13</f>
        <v>0</v>
      </c>
      <c r="I16" s="120">
        <f>'[5]09QH'!D13</f>
        <v>0</v>
      </c>
      <c r="J16" s="120">
        <f>'[6]09QH'!D13</f>
        <v>0</v>
      </c>
      <c r="K16" s="120">
        <f>'[7]09QH'!D13</f>
        <v>0</v>
      </c>
      <c r="L16" s="120">
        <f>'[8]09QH'!D13</f>
        <v>0</v>
      </c>
      <c r="M16" s="120">
        <f>'[9]09QH'!D13</f>
        <v>0</v>
      </c>
      <c r="N16" s="120">
        <f>'[10]09QH'!D13</f>
        <v>0</v>
      </c>
      <c r="O16" s="120">
        <f>'[11]09QH'!D13</f>
        <v>0</v>
      </c>
      <c r="P16" s="120">
        <f>'[12]09QH'!D13</f>
        <v>0</v>
      </c>
      <c r="Q16" s="120">
        <f>'[13]09QH'!D13</f>
        <v>0</v>
      </c>
      <c r="R16" s="121">
        <f>'[14]09QH'!D13</f>
        <v>0</v>
      </c>
      <c r="S16" s="121">
        <f>'[15]09QH'!D13</f>
        <v>0</v>
      </c>
      <c r="U16" s="122"/>
    </row>
    <row r="17" spans="1:21" s="60" customFormat="1" ht="15" customHeight="1">
      <c r="A17" s="118" t="s">
        <v>204</v>
      </c>
      <c r="B17" s="119" t="s">
        <v>205</v>
      </c>
      <c r="C17" s="75" t="s">
        <v>206</v>
      </c>
      <c r="D17" s="683">
        <v>0</v>
      </c>
      <c r="E17" s="120">
        <f>'[1]09QH'!D14</f>
        <v>0</v>
      </c>
      <c r="F17" s="120">
        <f>'[2]09QH'!D14</f>
        <v>0</v>
      </c>
      <c r="G17" s="120">
        <f>'[3]09QH'!D14</f>
        <v>0</v>
      </c>
      <c r="H17" s="120">
        <f>'[4]09QH'!D14</f>
        <v>0</v>
      </c>
      <c r="I17" s="120">
        <f>'[5]09QH'!D14</f>
        <v>0</v>
      </c>
      <c r="J17" s="120">
        <f>'[6]09QH'!D14</f>
        <v>0</v>
      </c>
      <c r="K17" s="120">
        <f>'[7]09QH'!D14</f>
        <v>0</v>
      </c>
      <c r="L17" s="120">
        <f>'[8]09QH'!D14</f>
        <v>0</v>
      </c>
      <c r="M17" s="120">
        <f>'[9]09QH'!D14</f>
        <v>0</v>
      </c>
      <c r="N17" s="120">
        <f>'[10]09QH'!D14</f>
        <v>0</v>
      </c>
      <c r="O17" s="120">
        <f>'[11]09QH'!D14</f>
        <v>0</v>
      </c>
      <c r="P17" s="120">
        <f>'[12]09QH'!D14</f>
        <v>0</v>
      </c>
      <c r="Q17" s="120">
        <f>'[13]09QH'!D14</f>
        <v>0</v>
      </c>
      <c r="R17" s="121">
        <f>'[14]09QH'!D14</f>
        <v>0</v>
      </c>
      <c r="S17" s="121">
        <f>'[15]09QH'!D14</f>
        <v>0</v>
      </c>
      <c r="U17" s="122"/>
    </row>
    <row r="18" spans="1:19" s="60" customFormat="1" ht="15" customHeight="1">
      <c r="A18" s="118" t="s">
        <v>86</v>
      </c>
      <c r="B18" s="119" t="s">
        <v>87</v>
      </c>
      <c r="C18" s="75" t="s">
        <v>88</v>
      </c>
      <c r="D18" s="683">
        <v>0</v>
      </c>
      <c r="E18" s="120">
        <f>'[1]09QH'!D15</f>
        <v>0</v>
      </c>
      <c r="F18" s="120">
        <f>'[2]09QH'!D15</f>
        <v>0</v>
      </c>
      <c r="G18" s="120">
        <f>'[3]09QH'!D15</f>
        <v>0</v>
      </c>
      <c r="H18" s="120">
        <f>'[4]09QH'!D15</f>
        <v>0</v>
      </c>
      <c r="I18" s="120">
        <f>'[5]09QH'!D15</f>
        <v>0</v>
      </c>
      <c r="J18" s="120">
        <f>'[6]09QH'!D15</f>
        <v>0</v>
      </c>
      <c r="K18" s="120">
        <f>'[7]09QH'!D15</f>
        <v>0</v>
      </c>
      <c r="L18" s="120">
        <f>'[8]09QH'!D15</f>
        <v>0</v>
      </c>
      <c r="M18" s="120">
        <f>'[9]09QH'!D15</f>
        <v>0</v>
      </c>
      <c r="N18" s="120">
        <f>'[10]09QH'!D15</f>
        <v>0</v>
      </c>
      <c r="O18" s="120">
        <f>'[11]09QH'!D15</f>
        <v>0</v>
      </c>
      <c r="P18" s="120">
        <f>'[12]09QH'!D15</f>
        <v>0</v>
      </c>
      <c r="Q18" s="120">
        <f>'[13]09QH'!D15</f>
        <v>0</v>
      </c>
      <c r="R18" s="121">
        <f>'[14]09QH'!D15</f>
        <v>0</v>
      </c>
      <c r="S18" s="121">
        <f>'[15]09QH'!D15</f>
        <v>0</v>
      </c>
    </row>
    <row r="19" spans="1:19" s="117" customFormat="1" ht="15" customHeight="1">
      <c r="A19" s="112">
        <v>2</v>
      </c>
      <c r="B19" s="113" t="s">
        <v>89</v>
      </c>
      <c r="C19" s="114" t="s">
        <v>90</v>
      </c>
      <c r="D19" s="683">
        <v>0</v>
      </c>
      <c r="E19" s="120">
        <f>'[1]09QH'!D16</f>
        <v>0</v>
      </c>
      <c r="F19" s="120">
        <f>'[2]09QH'!D16</f>
        <v>0</v>
      </c>
      <c r="G19" s="120">
        <f>'[3]09QH'!D16</f>
        <v>0</v>
      </c>
      <c r="H19" s="120">
        <f>'[4]09QH'!D16</f>
        <v>0</v>
      </c>
      <c r="I19" s="120">
        <f>'[5]09QH'!D16</f>
        <v>0</v>
      </c>
      <c r="J19" s="120">
        <f>'[6]09QH'!D16</f>
        <v>0</v>
      </c>
      <c r="K19" s="120">
        <f>'[7]09QH'!D16</f>
        <v>0</v>
      </c>
      <c r="L19" s="120">
        <f>'[8]09QH'!D16</f>
        <v>0</v>
      </c>
      <c r="M19" s="120">
        <f>'[9]09QH'!D16</f>
        <v>0</v>
      </c>
      <c r="N19" s="120">
        <f>'[10]09QH'!D16</f>
        <v>0</v>
      </c>
      <c r="O19" s="120">
        <f>'[11]09QH'!D16</f>
        <v>0</v>
      </c>
      <c r="P19" s="120">
        <f>'[12]09QH'!D16</f>
        <v>0</v>
      </c>
      <c r="Q19" s="120">
        <f>'[13]09QH'!D16</f>
        <v>0</v>
      </c>
      <c r="R19" s="121">
        <f>'[14]09QH'!D16</f>
        <v>0</v>
      </c>
      <c r="S19" s="121">
        <f>'[15]09QH'!D16</f>
        <v>0</v>
      </c>
    </row>
    <row r="20" spans="1:19" s="60" customFormat="1" ht="15" customHeight="1">
      <c r="A20" s="118" t="s">
        <v>91</v>
      </c>
      <c r="B20" s="119" t="s">
        <v>92</v>
      </c>
      <c r="C20" s="80" t="s">
        <v>93</v>
      </c>
      <c r="D20" s="683">
        <v>0</v>
      </c>
      <c r="E20" s="120">
        <f>'[1]09QH'!D17</f>
        <v>0</v>
      </c>
      <c r="F20" s="120">
        <f>'[2]09QH'!D17</f>
        <v>0</v>
      </c>
      <c r="G20" s="120">
        <f>'[3]09QH'!D17</f>
        <v>0</v>
      </c>
      <c r="H20" s="120">
        <f>'[4]09QH'!D17</f>
        <v>0</v>
      </c>
      <c r="I20" s="120">
        <f>'[5]09QH'!D17</f>
        <v>0</v>
      </c>
      <c r="J20" s="120">
        <f>'[6]09QH'!D17</f>
        <v>0</v>
      </c>
      <c r="K20" s="120">
        <f>'[7]09QH'!D17</f>
        <v>0</v>
      </c>
      <c r="L20" s="120">
        <f>'[8]09QH'!D17</f>
        <v>0</v>
      </c>
      <c r="M20" s="120">
        <f>'[9]09QH'!D17</f>
        <v>0</v>
      </c>
      <c r="N20" s="120">
        <f>'[10]09QH'!D17</f>
        <v>0</v>
      </c>
      <c r="O20" s="120">
        <f>'[11]09QH'!D17</f>
        <v>0</v>
      </c>
      <c r="P20" s="120">
        <f>'[12]09QH'!D17</f>
        <v>0</v>
      </c>
      <c r="Q20" s="120">
        <f>'[13]09QH'!D17</f>
        <v>0</v>
      </c>
      <c r="R20" s="121">
        <f>'[14]09QH'!D17</f>
        <v>0</v>
      </c>
      <c r="S20" s="121">
        <f>'[15]09QH'!D17</f>
        <v>0</v>
      </c>
    </row>
    <row r="21" spans="1:19" s="60" customFormat="1" ht="15" customHeight="1">
      <c r="A21" s="118" t="s">
        <v>94</v>
      </c>
      <c r="B21" s="119" t="s">
        <v>95</v>
      </c>
      <c r="C21" s="80" t="s">
        <v>96</v>
      </c>
      <c r="D21" s="683">
        <v>0</v>
      </c>
      <c r="E21" s="120">
        <f>'[1]09QH'!D18</f>
        <v>0</v>
      </c>
      <c r="F21" s="120">
        <f>'[2]09QH'!D18</f>
        <v>0</v>
      </c>
      <c r="G21" s="120">
        <f>'[3]09QH'!D18</f>
        <v>0</v>
      </c>
      <c r="H21" s="120">
        <f>'[4]09QH'!D18</f>
        <v>0</v>
      </c>
      <c r="I21" s="120">
        <f>'[5]09QH'!D18</f>
        <v>0</v>
      </c>
      <c r="J21" s="120">
        <f>'[6]09QH'!D18</f>
        <v>0</v>
      </c>
      <c r="K21" s="120">
        <f>'[7]09QH'!D18</f>
        <v>0</v>
      </c>
      <c r="L21" s="120">
        <f>'[8]09QH'!D18</f>
        <v>0</v>
      </c>
      <c r="M21" s="120">
        <f>'[9]09QH'!D18</f>
        <v>0</v>
      </c>
      <c r="N21" s="120">
        <f>'[10]09QH'!D18</f>
        <v>0</v>
      </c>
      <c r="O21" s="120">
        <f>'[11]09QH'!D18</f>
        <v>0</v>
      </c>
      <c r="P21" s="120">
        <f>'[12]09QH'!D18</f>
        <v>0</v>
      </c>
      <c r="Q21" s="120">
        <f>'[13]09QH'!D18</f>
        <v>0</v>
      </c>
      <c r="R21" s="121">
        <f>'[14]09QH'!D18</f>
        <v>0</v>
      </c>
      <c r="S21" s="121">
        <f>'[15]09QH'!D18</f>
        <v>0</v>
      </c>
    </row>
    <row r="22" spans="1:19" s="60" customFormat="1" ht="15" customHeight="1">
      <c r="A22" s="118" t="s">
        <v>97</v>
      </c>
      <c r="B22" s="119" t="s">
        <v>98</v>
      </c>
      <c r="C22" s="75" t="s">
        <v>99</v>
      </c>
      <c r="D22" s="683">
        <v>0</v>
      </c>
      <c r="E22" s="120">
        <f>'[1]09QH'!D19</f>
        <v>0</v>
      </c>
      <c r="F22" s="120">
        <f>'[2]09QH'!D19</f>
        <v>0</v>
      </c>
      <c r="G22" s="120">
        <f>'[3]09QH'!D19</f>
        <v>0</v>
      </c>
      <c r="H22" s="120">
        <f>'[4]09QH'!D19</f>
        <v>0</v>
      </c>
      <c r="I22" s="120">
        <f>'[5]09QH'!D19</f>
        <v>0</v>
      </c>
      <c r="J22" s="120">
        <f>'[6]09QH'!D19</f>
        <v>0</v>
      </c>
      <c r="K22" s="120">
        <f>'[7]09QH'!D19</f>
        <v>0</v>
      </c>
      <c r="L22" s="120">
        <f>'[8]09QH'!D19</f>
        <v>0</v>
      </c>
      <c r="M22" s="120">
        <f>'[9]09QH'!D19</f>
        <v>0</v>
      </c>
      <c r="N22" s="120">
        <f>'[10]09QH'!D19</f>
        <v>0</v>
      </c>
      <c r="O22" s="120">
        <f>'[11]09QH'!D19</f>
        <v>0</v>
      </c>
      <c r="P22" s="120">
        <f>'[12]09QH'!D19</f>
        <v>0</v>
      </c>
      <c r="Q22" s="120">
        <f>'[13]09QH'!D19</f>
        <v>0</v>
      </c>
      <c r="R22" s="121">
        <f>'[14]09QH'!D19</f>
        <v>0</v>
      </c>
      <c r="S22" s="121">
        <f>'[15]09QH'!D19</f>
        <v>0</v>
      </c>
    </row>
    <row r="23" spans="1:19" s="60" customFormat="1" ht="15" customHeight="1">
      <c r="A23" s="118" t="s">
        <v>100</v>
      </c>
      <c r="B23" s="119" t="s">
        <v>101</v>
      </c>
      <c r="C23" s="75" t="s">
        <v>102</v>
      </c>
      <c r="D23" s="683">
        <v>0</v>
      </c>
      <c r="E23" s="120">
        <f>'[1]09QH'!D20</f>
        <v>0</v>
      </c>
      <c r="F23" s="120">
        <f>'[2]09QH'!D20</f>
        <v>0</v>
      </c>
      <c r="G23" s="120">
        <f>'[3]09QH'!D20</f>
        <v>0</v>
      </c>
      <c r="H23" s="120">
        <f>'[4]09QH'!D20</f>
        <v>0</v>
      </c>
      <c r="I23" s="120">
        <f>'[5]09QH'!D20</f>
        <v>0</v>
      </c>
      <c r="J23" s="120">
        <f>'[6]09QH'!D20</f>
        <v>0</v>
      </c>
      <c r="K23" s="120">
        <f>'[7]09QH'!D20</f>
        <v>0</v>
      </c>
      <c r="L23" s="120">
        <f>'[8]09QH'!D20</f>
        <v>0</v>
      </c>
      <c r="M23" s="120">
        <f>'[9]09QH'!D20</f>
        <v>0</v>
      </c>
      <c r="N23" s="120">
        <f>'[10]09QH'!D20</f>
        <v>0</v>
      </c>
      <c r="O23" s="120">
        <f>'[11]09QH'!D20</f>
        <v>0</v>
      </c>
      <c r="P23" s="120">
        <f>'[12]09QH'!D20</f>
        <v>0</v>
      </c>
      <c r="Q23" s="120">
        <f>'[13]09QH'!D20</f>
        <v>0</v>
      </c>
      <c r="R23" s="121">
        <f>'[14]09QH'!D20</f>
        <v>0</v>
      </c>
      <c r="S23" s="121">
        <f>'[15]09QH'!D20</f>
        <v>0</v>
      </c>
    </row>
    <row r="24" spans="1:19" s="60" customFormat="1" ht="15" customHeight="1">
      <c r="A24" s="118" t="s">
        <v>103</v>
      </c>
      <c r="B24" s="119" t="s">
        <v>104</v>
      </c>
      <c r="C24" s="75" t="s">
        <v>105</v>
      </c>
      <c r="D24" s="683">
        <v>0</v>
      </c>
      <c r="E24" s="120">
        <f>'[1]09QH'!D21</f>
        <v>0</v>
      </c>
      <c r="F24" s="120">
        <f>'[2]09QH'!D21</f>
        <v>0</v>
      </c>
      <c r="G24" s="120">
        <f>'[3]09QH'!D21</f>
        <v>0</v>
      </c>
      <c r="H24" s="120">
        <f>'[4]09QH'!D21</f>
        <v>0</v>
      </c>
      <c r="I24" s="120">
        <f>'[5]09QH'!D21</f>
        <v>0</v>
      </c>
      <c r="J24" s="120">
        <f>'[6]09QH'!D21</f>
        <v>0</v>
      </c>
      <c r="K24" s="120">
        <f>'[7]09QH'!D21</f>
        <v>0</v>
      </c>
      <c r="L24" s="120">
        <f>'[8]09QH'!D21</f>
        <v>0</v>
      </c>
      <c r="M24" s="120">
        <f>'[9]09QH'!D21</f>
        <v>0</v>
      </c>
      <c r="N24" s="120">
        <f>'[10]09QH'!D21</f>
        <v>0</v>
      </c>
      <c r="O24" s="120">
        <f>'[11]09QH'!D21</f>
        <v>0</v>
      </c>
      <c r="P24" s="120">
        <f>'[12]09QH'!D21</f>
        <v>0</v>
      </c>
      <c r="Q24" s="120">
        <f>'[13]09QH'!D21</f>
        <v>0</v>
      </c>
      <c r="R24" s="121">
        <f>'[14]09QH'!D21</f>
        <v>0</v>
      </c>
      <c r="S24" s="121">
        <f>'[15]09QH'!D21</f>
        <v>0</v>
      </c>
    </row>
    <row r="25" spans="1:19" s="60" customFormat="1" ht="15" customHeight="1">
      <c r="A25" s="118" t="s">
        <v>106</v>
      </c>
      <c r="B25" s="119" t="s">
        <v>107</v>
      </c>
      <c r="C25" s="75" t="s">
        <v>64</v>
      </c>
      <c r="D25" s="683">
        <v>0</v>
      </c>
      <c r="E25" s="120">
        <f>'[1]09QH'!D22</f>
        <v>0</v>
      </c>
      <c r="F25" s="120">
        <f>'[2]09QH'!D22</f>
        <v>0</v>
      </c>
      <c r="G25" s="120">
        <f>'[3]09QH'!D22</f>
        <v>0</v>
      </c>
      <c r="H25" s="120">
        <f>'[4]09QH'!D22</f>
        <v>0</v>
      </c>
      <c r="I25" s="120">
        <f>'[5]09QH'!D22</f>
        <v>0</v>
      </c>
      <c r="J25" s="120">
        <f>'[6]09QH'!D22</f>
        <v>0</v>
      </c>
      <c r="K25" s="120">
        <f>'[7]09QH'!D22</f>
        <v>0</v>
      </c>
      <c r="L25" s="120">
        <f>'[8]09QH'!D22</f>
        <v>0</v>
      </c>
      <c r="M25" s="120">
        <f>'[9]09QH'!D22</f>
        <v>0</v>
      </c>
      <c r="N25" s="120">
        <f>'[10]09QH'!D22</f>
        <v>0</v>
      </c>
      <c r="O25" s="120">
        <f>'[11]09QH'!D22</f>
        <v>0</v>
      </c>
      <c r="P25" s="120">
        <f>'[12]09QH'!D22</f>
        <v>0</v>
      </c>
      <c r="Q25" s="120">
        <f>'[13]09QH'!D22</f>
        <v>0</v>
      </c>
      <c r="R25" s="121">
        <f>'[14]09QH'!D22</f>
        <v>0</v>
      </c>
      <c r="S25" s="121">
        <f>'[15]09QH'!D22</f>
        <v>0</v>
      </c>
    </row>
    <row r="26" spans="1:19" s="60" customFormat="1" ht="15" customHeight="1">
      <c r="A26" s="118" t="s">
        <v>108</v>
      </c>
      <c r="B26" s="119" t="s">
        <v>109</v>
      </c>
      <c r="C26" s="75" t="s">
        <v>110</v>
      </c>
      <c r="D26" s="683">
        <v>0</v>
      </c>
      <c r="E26" s="120">
        <f>'[1]09QH'!D23</f>
        <v>0</v>
      </c>
      <c r="F26" s="120">
        <f>'[2]09QH'!D23</f>
        <v>0</v>
      </c>
      <c r="G26" s="120">
        <f>'[3]09QH'!D23</f>
        <v>0</v>
      </c>
      <c r="H26" s="120">
        <f>'[4]09QH'!D23</f>
        <v>0</v>
      </c>
      <c r="I26" s="120">
        <f>'[5]09QH'!D23</f>
        <v>0</v>
      </c>
      <c r="J26" s="120">
        <f>'[6]09QH'!D23</f>
        <v>0</v>
      </c>
      <c r="K26" s="120">
        <f>'[7]09QH'!D23</f>
        <v>0</v>
      </c>
      <c r="L26" s="120">
        <f>'[8]09QH'!D23</f>
        <v>0</v>
      </c>
      <c r="M26" s="120">
        <f>'[9]09QH'!D23</f>
        <v>0</v>
      </c>
      <c r="N26" s="120">
        <f>'[10]09QH'!D23</f>
        <v>0</v>
      </c>
      <c r="O26" s="120">
        <f>'[11]09QH'!D23</f>
        <v>0</v>
      </c>
      <c r="P26" s="120">
        <f>'[12]09QH'!D23</f>
        <v>0</v>
      </c>
      <c r="Q26" s="120">
        <f>'[13]09QH'!D23</f>
        <v>0</v>
      </c>
      <c r="R26" s="121">
        <f>'[14]09QH'!D23</f>
        <v>0</v>
      </c>
      <c r="S26" s="121">
        <f>'[15]09QH'!D23</f>
        <v>0</v>
      </c>
    </row>
    <row r="27" spans="1:19" s="60" customFormat="1" ht="15" customHeight="1">
      <c r="A27" s="118" t="s">
        <v>111</v>
      </c>
      <c r="B27" s="119" t="s">
        <v>112</v>
      </c>
      <c r="C27" s="75" t="s">
        <v>113</v>
      </c>
      <c r="D27" s="683">
        <v>0</v>
      </c>
      <c r="E27" s="120">
        <f>'[1]09QH'!D24</f>
        <v>0</v>
      </c>
      <c r="F27" s="120">
        <f>'[2]09QH'!D24</f>
        <v>0</v>
      </c>
      <c r="G27" s="120">
        <f>'[3]09QH'!D24</f>
        <v>0</v>
      </c>
      <c r="H27" s="120">
        <f>'[4]09QH'!D24</f>
        <v>0</v>
      </c>
      <c r="I27" s="120">
        <f>'[5]09QH'!D24</f>
        <v>0</v>
      </c>
      <c r="J27" s="120">
        <f>'[6]09QH'!D24</f>
        <v>0</v>
      </c>
      <c r="K27" s="120">
        <f>'[7]09QH'!D24</f>
        <v>0</v>
      </c>
      <c r="L27" s="120">
        <f>'[8]09QH'!D24</f>
        <v>0</v>
      </c>
      <c r="M27" s="120">
        <f>'[9]09QH'!D24</f>
        <v>0</v>
      </c>
      <c r="N27" s="120">
        <f>'[10]09QH'!D24</f>
        <v>0</v>
      </c>
      <c r="O27" s="120">
        <f>'[11]09QH'!D24</f>
        <v>0</v>
      </c>
      <c r="P27" s="120">
        <f>'[12]09QH'!D24</f>
        <v>0</v>
      </c>
      <c r="Q27" s="120">
        <f>'[13]09QH'!D24</f>
        <v>0</v>
      </c>
      <c r="R27" s="121">
        <f>'[14]09QH'!D24</f>
        <v>0</v>
      </c>
      <c r="S27" s="121">
        <f>'[15]09QH'!D24</f>
        <v>0</v>
      </c>
    </row>
    <row r="28" spans="1:19" s="60" customFormat="1" ht="15.75" customHeight="1">
      <c r="A28" s="118" t="s">
        <v>114</v>
      </c>
      <c r="B28" s="124" t="s">
        <v>115</v>
      </c>
      <c r="C28" s="75" t="s">
        <v>63</v>
      </c>
      <c r="D28" s="683">
        <v>0</v>
      </c>
      <c r="E28" s="120">
        <f>'[1]09QH'!D25</f>
        <v>0</v>
      </c>
      <c r="F28" s="120">
        <f>'[2]09QH'!D25</f>
        <v>0</v>
      </c>
      <c r="G28" s="120">
        <f>'[3]09QH'!D25</f>
        <v>0</v>
      </c>
      <c r="H28" s="120">
        <f>'[4]09QH'!D25</f>
        <v>0</v>
      </c>
      <c r="I28" s="120">
        <f>'[5]09QH'!D25</f>
        <v>0</v>
      </c>
      <c r="J28" s="120">
        <f>'[6]09QH'!D25</f>
        <v>0</v>
      </c>
      <c r="K28" s="120">
        <f>'[7]09QH'!D25</f>
        <v>0</v>
      </c>
      <c r="L28" s="120">
        <f>'[8]09QH'!D25</f>
        <v>0</v>
      </c>
      <c r="M28" s="120">
        <f>'[9]09QH'!D25</f>
        <v>0</v>
      </c>
      <c r="N28" s="120">
        <f>'[10]09QH'!D25</f>
        <v>0</v>
      </c>
      <c r="O28" s="120">
        <f>'[11]09QH'!D25</f>
        <v>0</v>
      </c>
      <c r="P28" s="120">
        <f>'[12]09QH'!D25</f>
        <v>0</v>
      </c>
      <c r="Q28" s="120">
        <f>'[13]09QH'!D25</f>
        <v>0</v>
      </c>
      <c r="R28" s="121">
        <f>'[14]09QH'!D25</f>
        <v>0</v>
      </c>
      <c r="S28" s="121">
        <f>'[15]09QH'!D25</f>
        <v>0</v>
      </c>
    </row>
    <row r="29" spans="1:19" s="60" customFormat="1" ht="15.75" customHeight="1" hidden="1">
      <c r="A29" s="118"/>
      <c r="B29" s="118" t="s">
        <v>311</v>
      </c>
      <c r="C29" s="75" t="s">
        <v>312</v>
      </c>
      <c r="D29" s="683">
        <v>0</v>
      </c>
      <c r="E29" s="120">
        <f>'[1]09QH'!D26</f>
        <v>0</v>
      </c>
      <c r="F29" s="120">
        <f>'[2]09QH'!D26</f>
        <v>0</v>
      </c>
      <c r="G29" s="120">
        <f>'[3]09QH'!D26</f>
        <v>0</v>
      </c>
      <c r="H29" s="120">
        <f>'[4]09QH'!D26</f>
        <v>0</v>
      </c>
      <c r="I29" s="120">
        <f>'[5]09QH'!D26</f>
        <v>0</v>
      </c>
      <c r="J29" s="120">
        <f>'[6]09QH'!D26</f>
        <v>0</v>
      </c>
      <c r="K29" s="120">
        <f>'[7]09QH'!D26</f>
        <v>0</v>
      </c>
      <c r="L29" s="120">
        <f>'[8]09QH'!D26</f>
        <v>0</v>
      </c>
      <c r="M29" s="120">
        <f>'[9]09QH'!D26</f>
        <v>0</v>
      </c>
      <c r="N29" s="120">
        <f>'[10]09QH'!D26</f>
        <v>0</v>
      </c>
      <c r="O29" s="120">
        <f>'[11]09QH'!D26</f>
        <v>0</v>
      </c>
      <c r="P29" s="120">
        <f>'[12]09QH'!D26</f>
        <v>0</v>
      </c>
      <c r="Q29" s="120">
        <f>'[13]09QH'!D26</f>
        <v>0</v>
      </c>
      <c r="R29" s="121">
        <f>'[14]09QH'!D26</f>
        <v>0</v>
      </c>
      <c r="S29" s="121">
        <f>'[15]09QH'!D26</f>
        <v>0</v>
      </c>
    </row>
    <row r="30" spans="1:19" s="60" customFormat="1" ht="15.75" customHeight="1" hidden="1">
      <c r="A30" s="118"/>
      <c r="B30" s="118" t="s">
        <v>313</v>
      </c>
      <c r="C30" s="75" t="s">
        <v>314</v>
      </c>
      <c r="D30" s="683">
        <v>0</v>
      </c>
      <c r="E30" s="120">
        <f>'[1]09QH'!D27</f>
        <v>0</v>
      </c>
      <c r="F30" s="120">
        <f>'[2]09QH'!D27</f>
        <v>0</v>
      </c>
      <c r="G30" s="120">
        <f>'[3]09QH'!D27</f>
        <v>0</v>
      </c>
      <c r="H30" s="120">
        <f>'[4]09QH'!D27</f>
        <v>0</v>
      </c>
      <c r="I30" s="120">
        <f>'[5]09QH'!D27</f>
        <v>0</v>
      </c>
      <c r="J30" s="120">
        <f>'[6]09QH'!D27</f>
        <v>0</v>
      </c>
      <c r="K30" s="120">
        <f>'[7]09QH'!D27</f>
        <v>0</v>
      </c>
      <c r="L30" s="120">
        <f>'[8]09QH'!D27</f>
        <v>0</v>
      </c>
      <c r="M30" s="120">
        <f>'[9]09QH'!D27</f>
        <v>0</v>
      </c>
      <c r="N30" s="120">
        <f>'[10]09QH'!D27</f>
        <v>0</v>
      </c>
      <c r="O30" s="120">
        <f>'[11]09QH'!D27</f>
        <v>0</v>
      </c>
      <c r="P30" s="120">
        <f>'[12]09QH'!D27</f>
        <v>0</v>
      </c>
      <c r="Q30" s="120">
        <f>'[13]09QH'!D27</f>
        <v>0</v>
      </c>
      <c r="R30" s="121">
        <f>'[14]09QH'!D27</f>
        <v>0</v>
      </c>
      <c r="S30" s="121">
        <f>'[15]09QH'!D27</f>
        <v>0</v>
      </c>
    </row>
    <row r="31" spans="1:19" s="60" customFormat="1" ht="15.75" customHeight="1" hidden="1">
      <c r="A31" s="118"/>
      <c r="B31" s="118" t="s">
        <v>315</v>
      </c>
      <c r="C31" s="75" t="s">
        <v>316</v>
      </c>
      <c r="D31" s="683">
        <v>0</v>
      </c>
      <c r="E31" s="120">
        <f>'[1]09QH'!D28</f>
        <v>0</v>
      </c>
      <c r="F31" s="120">
        <f>'[2]09QH'!D28</f>
        <v>0</v>
      </c>
      <c r="G31" s="120">
        <f>'[3]09QH'!D28</f>
        <v>0</v>
      </c>
      <c r="H31" s="120">
        <f>'[4]09QH'!D28</f>
        <v>0</v>
      </c>
      <c r="I31" s="120">
        <f>'[5]09QH'!D28</f>
        <v>0</v>
      </c>
      <c r="J31" s="120">
        <f>'[6]09QH'!D28</f>
        <v>0</v>
      </c>
      <c r="K31" s="120">
        <f>'[7]09QH'!D28</f>
        <v>0</v>
      </c>
      <c r="L31" s="120">
        <f>'[8]09QH'!D28</f>
        <v>0</v>
      </c>
      <c r="M31" s="120">
        <f>'[9]09QH'!D28</f>
        <v>0</v>
      </c>
      <c r="N31" s="120">
        <f>'[10]09QH'!D28</f>
        <v>0</v>
      </c>
      <c r="O31" s="120">
        <f>'[11]09QH'!D28</f>
        <v>0</v>
      </c>
      <c r="P31" s="120">
        <f>'[12]09QH'!D28</f>
        <v>0</v>
      </c>
      <c r="Q31" s="120">
        <f>'[13]09QH'!D28</f>
        <v>0</v>
      </c>
      <c r="R31" s="121">
        <f>'[14]09QH'!D28</f>
        <v>0</v>
      </c>
      <c r="S31" s="121">
        <f>'[15]09QH'!D28</f>
        <v>0</v>
      </c>
    </row>
    <row r="32" spans="1:19" s="60" customFormat="1" ht="15.75" customHeight="1" hidden="1">
      <c r="A32" s="118"/>
      <c r="B32" s="118" t="s">
        <v>317</v>
      </c>
      <c r="C32" s="75" t="s">
        <v>318</v>
      </c>
      <c r="D32" s="683">
        <v>0</v>
      </c>
      <c r="E32" s="120">
        <f>'[1]09QH'!D29</f>
        <v>0</v>
      </c>
      <c r="F32" s="120">
        <f>'[2]09QH'!D29</f>
        <v>0</v>
      </c>
      <c r="G32" s="120">
        <f>'[3]09QH'!D29</f>
        <v>0</v>
      </c>
      <c r="H32" s="120">
        <f>'[4]09QH'!D29</f>
        <v>0</v>
      </c>
      <c r="I32" s="120">
        <f>'[5]09QH'!D29</f>
        <v>0</v>
      </c>
      <c r="J32" s="120">
        <f>'[6]09QH'!D29</f>
        <v>0</v>
      </c>
      <c r="K32" s="120">
        <f>'[7]09QH'!D29</f>
        <v>0</v>
      </c>
      <c r="L32" s="120">
        <f>'[8]09QH'!D29</f>
        <v>0</v>
      </c>
      <c r="M32" s="120">
        <f>'[9]09QH'!D29</f>
        <v>0</v>
      </c>
      <c r="N32" s="120">
        <f>'[10]09QH'!D29</f>
        <v>0</v>
      </c>
      <c r="O32" s="120">
        <f>'[11]09QH'!D29</f>
        <v>0</v>
      </c>
      <c r="P32" s="120">
        <f>'[12]09QH'!D29</f>
        <v>0</v>
      </c>
      <c r="Q32" s="120">
        <f>'[13]09QH'!D29</f>
        <v>0</v>
      </c>
      <c r="R32" s="121">
        <f>'[14]09QH'!D29</f>
        <v>0</v>
      </c>
      <c r="S32" s="121">
        <f>'[15]09QH'!D29</f>
        <v>0</v>
      </c>
    </row>
    <row r="33" spans="1:19" s="60" customFormat="1" ht="15.75" customHeight="1" hidden="1">
      <c r="A33" s="118"/>
      <c r="B33" s="118" t="s">
        <v>319</v>
      </c>
      <c r="C33" s="75" t="s">
        <v>320</v>
      </c>
      <c r="D33" s="683">
        <v>0</v>
      </c>
      <c r="E33" s="120">
        <f>'[1]09QH'!D30</f>
        <v>0</v>
      </c>
      <c r="F33" s="120">
        <f>'[2]09QH'!D30</f>
        <v>0</v>
      </c>
      <c r="G33" s="120">
        <f>'[3]09QH'!D30</f>
        <v>0</v>
      </c>
      <c r="H33" s="120">
        <f>'[4]09QH'!D30</f>
        <v>0</v>
      </c>
      <c r="I33" s="120">
        <f>'[5]09QH'!D30</f>
        <v>0</v>
      </c>
      <c r="J33" s="120">
        <f>'[6]09QH'!D30</f>
        <v>0</v>
      </c>
      <c r="K33" s="120">
        <f>'[7]09QH'!D30</f>
        <v>0</v>
      </c>
      <c r="L33" s="120">
        <f>'[8]09QH'!D30</f>
        <v>0</v>
      </c>
      <c r="M33" s="120">
        <f>'[9]09QH'!D30</f>
        <v>0</v>
      </c>
      <c r="N33" s="120">
        <f>'[10]09QH'!D30</f>
        <v>0</v>
      </c>
      <c r="O33" s="120">
        <f>'[11]09QH'!D30</f>
        <v>0</v>
      </c>
      <c r="P33" s="120">
        <f>'[12]09QH'!D30</f>
        <v>0</v>
      </c>
      <c r="Q33" s="120">
        <f>'[13]09QH'!D30</f>
        <v>0</v>
      </c>
      <c r="R33" s="121">
        <f>'[14]09QH'!D30</f>
        <v>0</v>
      </c>
      <c r="S33" s="121">
        <f>'[15]09QH'!D30</f>
        <v>0</v>
      </c>
    </row>
    <row r="34" spans="1:19" s="60" customFormat="1" ht="15.75" customHeight="1" hidden="1">
      <c r="A34" s="118"/>
      <c r="B34" s="118" t="s">
        <v>321</v>
      </c>
      <c r="C34" s="75" t="s">
        <v>322</v>
      </c>
      <c r="D34" s="683">
        <v>0</v>
      </c>
      <c r="E34" s="120">
        <f>'[1]09QH'!D31</f>
        <v>0</v>
      </c>
      <c r="F34" s="120">
        <f>'[2]09QH'!D31</f>
        <v>0</v>
      </c>
      <c r="G34" s="120">
        <f>'[3]09QH'!D31</f>
        <v>0</v>
      </c>
      <c r="H34" s="120">
        <f>'[4]09QH'!D31</f>
        <v>0</v>
      </c>
      <c r="I34" s="120">
        <f>'[5]09QH'!D31</f>
        <v>0</v>
      </c>
      <c r="J34" s="120">
        <f>'[6]09QH'!D31</f>
        <v>0</v>
      </c>
      <c r="K34" s="120">
        <f>'[7]09QH'!D31</f>
        <v>0</v>
      </c>
      <c r="L34" s="120">
        <f>'[8]09QH'!D31</f>
        <v>0</v>
      </c>
      <c r="M34" s="120">
        <f>'[9]09QH'!D31</f>
        <v>0</v>
      </c>
      <c r="N34" s="120">
        <f>'[10]09QH'!D31</f>
        <v>0</v>
      </c>
      <c r="O34" s="120">
        <f>'[11]09QH'!D31</f>
        <v>0</v>
      </c>
      <c r="P34" s="120">
        <f>'[12]09QH'!D31</f>
        <v>0</v>
      </c>
      <c r="Q34" s="120">
        <f>'[13]09QH'!D31</f>
        <v>0</v>
      </c>
      <c r="R34" s="121">
        <f>'[14]09QH'!D31</f>
        <v>0</v>
      </c>
      <c r="S34" s="121">
        <f>'[15]09QH'!D31</f>
        <v>0</v>
      </c>
    </row>
    <row r="35" spans="1:19" s="60" customFormat="1" ht="15" customHeight="1">
      <c r="A35" s="118" t="s">
        <v>116</v>
      </c>
      <c r="B35" s="119" t="s">
        <v>117</v>
      </c>
      <c r="C35" s="75" t="s">
        <v>118</v>
      </c>
      <c r="D35" s="683">
        <v>0</v>
      </c>
      <c r="E35" s="120">
        <f>'[1]09QH'!D32</f>
        <v>0</v>
      </c>
      <c r="F35" s="120">
        <f>'[2]09QH'!D32</f>
        <v>0</v>
      </c>
      <c r="G35" s="120">
        <f>'[3]09QH'!D32</f>
        <v>0</v>
      </c>
      <c r="H35" s="120">
        <f>'[4]09QH'!D32</f>
        <v>0</v>
      </c>
      <c r="I35" s="120">
        <f>'[5]09QH'!D32</f>
        <v>0</v>
      </c>
      <c r="J35" s="120">
        <f>'[6]09QH'!D32</f>
        <v>0</v>
      </c>
      <c r="K35" s="120">
        <f>'[7]09QH'!D32</f>
        <v>0</v>
      </c>
      <c r="L35" s="120">
        <f>'[8]09QH'!D32</f>
        <v>0</v>
      </c>
      <c r="M35" s="120">
        <f>'[9]09QH'!D32</f>
        <v>0</v>
      </c>
      <c r="N35" s="120">
        <f>'[10]09QH'!D32</f>
        <v>0</v>
      </c>
      <c r="O35" s="120">
        <f>'[11]09QH'!D32</f>
        <v>0</v>
      </c>
      <c r="P35" s="120">
        <f>'[12]09QH'!D32</f>
        <v>0</v>
      </c>
      <c r="Q35" s="120">
        <f>'[13]09QH'!D32</f>
        <v>0</v>
      </c>
      <c r="R35" s="121">
        <f>'[14]09QH'!D32</f>
        <v>0</v>
      </c>
      <c r="S35" s="121">
        <f>'[15]09QH'!D32</f>
        <v>0</v>
      </c>
    </row>
    <row r="36" spans="1:19" s="60" customFormat="1" ht="15" customHeight="1">
      <c r="A36" s="118" t="s">
        <v>119</v>
      </c>
      <c r="B36" s="119" t="s">
        <v>120</v>
      </c>
      <c r="C36" s="75" t="s">
        <v>121</v>
      </c>
      <c r="D36" s="683">
        <v>0</v>
      </c>
      <c r="E36" s="120">
        <f>'[1]09QH'!D33</f>
        <v>0</v>
      </c>
      <c r="F36" s="120">
        <f>'[2]09QH'!D33</f>
        <v>0</v>
      </c>
      <c r="G36" s="120">
        <f>'[3]09QH'!D33</f>
        <v>0</v>
      </c>
      <c r="H36" s="120">
        <f>'[4]09QH'!D33</f>
        <v>0</v>
      </c>
      <c r="I36" s="120">
        <f>'[5]09QH'!D33</f>
        <v>0</v>
      </c>
      <c r="J36" s="120">
        <f>'[6]09QH'!D33</f>
        <v>0</v>
      </c>
      <c r="K36" s="120">
        <f>'[7]09QH'!D33</f>
        <v>0</v>
      </c>
      <c r="L36" s="120">
        <f>'[8]09QH'!D33</f>
        <v>0</v>
      </c>
      <c r="M36" s="120">
        <f>'[9]09QH'!D33</f>
        <v>0</v>
      </c>
      <c r="N36" s="120">
        <f>'[10]09QH'!D33</f>
        <v>0</v>
      </c>
      <c r="O36" s="120">
        <f>'[11]09QH'!D33</f>
        <v>0</v>
      </c>
      <c r="P36" s="120">
        <f>'[12]09QH'!D33</f>
        <v>0</v>
      </c>
      <c r="Q36" s="120">
        <f>'[13]09QH'!D33</f>
        <v>0</v>
      </c>
      <c r="R36" s="121">
        <f>'[14]09QH'!D33</f>
        <v>0</v>
      </c>
      <c r="S36" s="121">
        <f>'[15]09QH'!D33</f>
        <v>0</v>
      </c>
    </row>
    <row r="37" spans="1:20" s="60" customFormat="1" ht="15" customHeight="1">
      <c r="A37" s="118" t="s">
        <v>122</v>
      </c>
      <c r="B37" s="119" t="s">
        <v>123</v>
      </c>
      <c r="C37" s="75" t="s">
        <v>124</v>
      </c>
      <c r="D37" s="683">
        <v>0</v>
      </c>
      <c r="E37" s="120">
        <f>'[1]09QH'!D34</f>
        <v>0</v>
      </c>
      <c r="F37" s="120">
        <f>'[2]09QH'!D34</f>
        <v>0</v>
      </c>
      <c r="G37" s="120">
        <f>'[3]09QH'!D34</f>
        <v>0</v>
      </c>
      <c r="H37" s="120">
        <f>'[4]09QH'!D34</f>
        <v>0</v>
      </c>
      <c r="I37" s="120">
        <f>'[5]09QH'!D34</f>
        <v>0</v>
      </c>
      <c r="J37" s="120">
        <f>'[6]09QH'!D34</f>
        <v>0</v>
      </c>
      <c r="K37" s="120">
        <f>'[7]09QH'!D34</f>
        <v>0</v>
      </c>
      <c r="L37" s="120">
        <f>'[8]09QH'!D34</f>
        <v>0</v>
      </c>
      <c r="M37" s="120">
        <f>'[9]09QH'!D34</f>
        <v>0</v>
      </c>
      <c r="N37" s="120">
        <f>'[10]09QH'!D34</f>
        <v>0</v>
      </c>
      <c r="O37" s="120">
        <f>'[11]09QH'!D34</f>
        <v>0</v>
      </c>
      <c r="P37" s="120">
        <f>'[12]09QH'!D34</f>
        <v>0</v>
      </c>
      <c r="Q37" s="120">
        <f>'[13]09QH'!D34</f>
        <v>0</v>
      </c>
      <c r="R37" s="121">
        <f>'[14]09QH'!D34</f>
        <v>0</v>
      </c>
      <c r="S37" s="121">
        <f>'[15]09QH'!D34</f>
        <v>0</v>
      </c>
      <c r="T37" s="125"/>
    </row>
    <row r="38" spans="1:19" s="60" customFormat="1" ht="15" customHeight="1">
      <c r="A38" s="118" t="s">
        <v>125</v>
      </c>
      <c r="B38" s="124" t="s">
        <v>126</v>
      </c>
      <c r="C38" s="75" t="s">
        <v>42</v>
      </c>
      <c r="D38" s="683">
        <v>0</v>
      </c>
      <c r="E38" s="120">
        <f>'[1]09QH'!D35</f>
        <v>0</v>
      </c>
      <c r="F38" s="120">
        <f>'[2]09QH'!D35</f>
        <v>0</v>
      </c>
      <c r="G38" s="120">
        <f>'[3]09QH'!D35</f>
        <v>0</v>
      </c>
      <c r="H38" s="120">
        <f>'[4]09QH'!D35</f>
        <v>0</v>
      </c>
      <c r="I38" s="120">
        <f>'[5]09QH'!D35</f>
        <v>0</v>
      </c>
      <c r="J38" s="120">
        <f>'[6]09QH'!D35</f>
        <v>0</v>
      </c>
      <c r="K38" s="120">
        <f>'[7]09QH'!D35</f>
        <v>0</v>
      </c>
      <c r="L38" s="120">
        <f>'[8]09QH'!D35</f>
        <v>0</v>
      </c>
      <c r="M38" s="120">
        <f>'[9]09QH'!D35</f>
        <v>0</v>
      </c>
      <c r="N38" s="120">
        <f>'[10]09QH'!D35</f>
        <v>0</v>
      </c>
      <c r="O38" s="120">
        <f>'[11]09QH'!D35</f>
        <v>0</v>
      </c>
      <c r="P38" s="120">
        <f>'[12]09QH'!D35</f>
        <v>0</v>
      </c>
      <c r="Q38" s="120">
        <f>'[13]09QH'!D35</f>
        <v>0</v>
      </c>
      <c r="R38" s="121">
        <f>'[14]09QH'!D35</f>
        <v>0</v>
      </c>
      <c r="S38" s="121">
        <f>'[15]09QH'!D35</f>
        <v>0</v>
      </c>
    </row>
    <row r="39" spans="1:19" s="60" customFormat="1" ht="15" customHeight="1">
      <c r="A39" s="118" t="s">
        <v>127</v>
      </c>
      <c r="B39" s="124" t="s">
        <v>128</v>
      </c>
      <c r="C39" s="75" t="s">
        <v>43</v>
      </c>
      <c r="D39" s="683">
        <v>0</v>
      </c>
      <c r="E39" s="120">
        <f>'[1]09QH'!D36</f>
        <v>0</v>
      </c>
      <c r="F39" s="120">
        <f>'[2]09QH'!D36</f>
        <v>0</v>
      </c>
      <c r="G39" s="120">
        <f>'[3]09QH'!D36</f>
        <v>0</v>
      </c>
      <c r="H39" s="120">
        <f>'[4]09QH'!D36</f>
        <v>0</v>
      </c>
      <c r="I39" s="120">
        <f>'[5]09QH'!D36</f>
        <v>0</v>
      </c>
      <c r="J39" s="120">
        <f>'[6]09QH'!D36</f>
        <v>0</v>
      </c>
      <c r="K39" s="120">
        <f>'[7]09QH'!D36</f>
        <v>0</v>
      </c>
      <c r="L39" s="120">
        <f>'[8]09QH'!D36</f>
        <v>0</v>
      </c>
      <c r="M39" s="120">
        <f>'[9]09QH'!D36</f>
        <v>0</v>
      </c>
      <c r="N39" s="120">
        <f>'[10]09QH'!D36</f>
        <v>0</v>
      </c>
      <c r="O39" s="120">
        <f>'[11]09QH'!D36</f>
        <v>0</v>
      </c>
      <c r="P39" s="120">
        <f>'[12]09QH'!D36</f>
        <v>0</v>
      </c>
      <c r="Q39" s="120">
        <f>'[13]09QH'!D36</f>
        <v>0</v>
      </c>
      <c r="R39" s="121">
        <f>'[14]09QH'!D36</f>
        <v>0</v>
      </c>
      <c r="S39" s="121">
        <f>'[15]09QH'!D36</f>
        <v>0</v>
      </c>
    </row>
    <row r="40" spans="1:19" s="60" customFormat="1" ht="15" customHeight="1">
      <c r="A40" s="118" t="s">
        <v>129</v>
      </c>
      <c r="B40" s="124" t="s">
        <v>130</v>
      </c>
      <c r="C40" s="75" t="s">
        <v>65</v>
      </c>
      <c r="D40" s="683">
        <v>0</v>
      </c>
      <c r="E40" s="120">
        <f>'[1]09QH'!D37</f>
        <v>0</v>
      </c>
      <c r="F40" s="120">
        <f>'[2]09QH'!D37</f>
        <v>0</v>
      </c>
      <c r="G40" s="120">
        <f>'[3]09QH'!D37</f>
        <v>0</v>
      </c>
      <c r="H40" s="120">
        <f>'[4]09QH'!D37</f>
        <v>0</v>
      </c>
      <c r="I40" s="120">
        <f>'[5]09QH'!D37</f>
        <v>0</v>
      </c>
      <c r="J40" s="120">
        <f>'[6]09QH'!D37</f>
        <v>0</v>
      </c>
      <c r="K40" s="120">
        <f>'[7]09QH'!D37</f>
        <v>0</v>
      </c>
      <c r="L40" s="120">
        <f>'[8]09QH'!D37</f>
        <v>0</v>
      </c>
      <c r="M40" s="120">
        <f>'[9]09QH'!D37</f>
        <v>0</v>
      </c>
      <c r="N40" s="120">
        <f>'[10]09QH'!D37</f>
        <v>0</v>
      </c>
      <c r="O40" s="120">
        <f>'[11]09QH'!D37</f>
        <v>0</v>
      </c>
      <c r="P40" s="120">
        <f>'[12]09QH'!D37</f>
        <v>0</v>
      </c>
      <c r="Q40" s="120">
        <f>'[13]09QH'!D37</f>
        <v>0</v>
      </c>
      <c r="R40" s="121">
        <f>'[14]09QH'!D37</f>
        <v>0</v>
      </c>
      <c r="S40" s="121">
        <f>'[15]09QH'!D37</f>
        <v>0</v>
      </c>
    </row>
    <row r="41" spans="1:19" s="60" customFormat="1" ht="15" customHeight="1">
      <c r="A41" s="118" t="s">
        <v>131</v>
      </c>
      <c r="B41" s="124" t="s">
        <v>132</v>
      </c>
      <c r="C41" s="75" t="s">
        <v>133</v>
      </c>
      <c r="D41" s="683">
        <v>0</v>
      </c>
      <c r="E41" s="120">
        <f>'[1]09QH'!D38</f>
        <v>0</v>
      </c>
      <c r="F41" s="120">
        <f>'[2]09QH'!D38</f>
        <v>0</v>
      </c>
      <c r="G41" s="120">
        <f>'[3]09QH'!D38</f>
        <v>0</v>
      </c>
      <c r="H41" s="120">
        <f>'[4]09QH'!D38</f>
        <v>0</v>
      </c>
      <c r="I41" s="120">
        <f>'[5]09QH'!D38</f>
        <v>0</v>
      </c>
      <c r="J41" s="120">
        <f>'[6]09QH'!D38</f>
        <v>0</v>
      </c>
      <c r="K41" s="120">
        <f>'[7]09QH'!D38</f>
        <v>0</v>
      </c>
      <c r="L41" s="120">
        <f>'[8]09QH'!D38</f>
        <v>0</v>
      </c>
      <c r="M41" s="120">
        <f>'[9]09QH'!D38</f>
        <v>0</v>
      </c>
      <c r="N41" s="120">
        <f>'[10]09QH'!D38</f>
        <v>0</v>
      </c>
      <c r="O41" s="120">
        <f>'[11]09QH'!D38</f>
        <v>0</v>
      </c>
      <c r="P41" s="120">
        <f>'[12]09QH'!D38</f>
        <v>0</v>
      </c>
      <c r="Q41" s="120">
        <f>'[13]09QH'!D38</f>
        <v>0</v>
      </c>
      <c r="R41" s="121">
        <f>'[14]09QH'!D38</f>
        <v>0</v>
      </c>
      <c r="S41" s="121">
        <f>'[15]09QH'!D38</f>
        <v>0</v>
      </c>
    </row>
    <row r="42" spans="1:19" s="60" customFormat="1" ht="15" customHeight="1">
      <c r="A42" s="118" t="s">
        <v>134</v>
      </c>
      <c r="B42" s="124" t="s">
        <v>135</v>
      </c>
      <c r="C42" s="75" t="s">
        <v>136</v>
      </c>
      <c r="D42" s="683">
        <v>0</v>
      </c>
      <c r="E42" s="120">
        <f>'[1]09QH'!D39</f>
        <v>0</v>
      </c>
      <c r="F42" s="120">
        <f>'[2]09QH'!D39</f>
        <v>0</v>
      </c>
      <c r="G42" s="120">
        <f>'[3]09QH'!D39</f>
        <v>0</v>
      </c>
      <c r="H42" s="120">
        <f>'[4]09QH'!D39</f>
        <v>0</v>
      </c>
      <c r="I42" s="120">
        <f>'[5]09QH'!D39</f>
        <v>0</v>
      </c>
      <c r="J42" s="120">
        <f>'[6]09QH'!D39</f>
        <v>0</v>
      </c>
      <c r="K42" s="120">
        <f>'[7]09QH'!D39</f>
        <v>0</v>
      </c>
      <c r="L42" s="120">
        <f>'[8]09QH'!D39</f>
        <v>0</v>
      </c>
      <c r="M42" s="120">
        <f>'[9]09QH'!D39</f>
        <v>0</v>
      </c>
      <c r="N42" s="120">
        <f>'[10]09QH'!D39</f>
        <v>0</v>
      </c>
      <c r="O42" s="120">
        <f>'[11]09QH'!D39</f>
        <v>0</v>
      </c>
      <c r="P42" s="120">
        <f>'[12]09QH'!D39</f>
        <v>0</v>
      </c>
      <c r="Q42" s="120">
        <f>'[13]09QH'!D39</f>
        <v>0</v>
      </c>
      <c r="R42" s="121">
        <f>'[14]09QH'!D39</f>
        <v>0</v>
      </c>
      <c r="S42" s="121">
        <f>'[15]09QH'!D39</f>
        <v>0</v>
      </c>
    </row>
    <row r="43" spans="1:19" s="60" customFormat="1" ht="15" customHeight="1">
      <c r="A43" s="118" t="s">
        <v>137</v>
      </c>
      <c r="B43" s="124" t="s">
        <v>138</v>
      </c>
      <c r="C43" s="75" t="s">
        <v>139</v>
      </c>
      <c r="D43" s="683">
        <v>0</v>
      </c>
      <c r="E43" s="120">
        <f>'[1]09QH'!D40</f>
        <v>0</v>
      </c>
      <c r="F43" s="120">
        <f>'[2]09QH'!D40</f>
        <v>0</v>
      </c>
      <c r="G43" s="120">
        <f>'[3]09QH'!D40</f>
        <v>0</v>
      </c>
      <c r="H43" s="120">
        <f>'[4]09QH'!D40</f>
        <v>0</v>
      </c>
      <c r="I43" s="120">
        <f>'[5]09QH'!D40</f>
        <v>0</v>
      </c>
      <c r="J43" s="120">
        <f>'[6]09QH'!D40</f>
        <v>0</v>
      </c>
      <c r="K43" s="120">
        <f>'[7]09QH'!D40</f>
        <v>0</v>
      </c>
      <c r="L43" s="120">
        <f>'[8]09QH'!D40</f>
        <v>0</v>
      </c>
      <c r="M43" s="120">
        <f>'[9]09QH'!D40</f>
        <v>0</v>
      </c>
      <c r="N43" s="120">
        <f>'[10]09QH'!D40</f>
        <v>0</v>
      </c>
      <c r="O43" s="120">
        <f>'[11]09QH'!D40</f>
        <v>0</v>
      </c>
      <c r="P43" s="120">
        <f>'[12]09QH'!D40</f>
        <v>0</v>
      </c>
      <c r="Q43" s="120">
        <f>'[13]09QH'!D40</f>
        <v>0</v>
      </c>
      <c r="R43" s="121">
        <f>'[14]09QH'!D40</f>
        <v>0</v>
      </c>
      <c r="S43" s="121">
        <f>'[15]09QH'!D40</f>
        <v>0</v>
      </c>
    </row>
    <row r="44" spans="1:19" s="60" customFormat="1" ht="18.75">
      <c r="A44" s="118" t="s">
        <v>140</v>
      </c>
      <c r="B44" s="124" t="s">
        <v>141</v>
      </c>
      <c r="C44" s="75" t="s">
        <v>142</v>
      </c>
      <c r="D44" s="683">
        <v>0</v>
      </c>
      <c r="E44" s="120">
        <f>'[1]09QH'!D41</f>
        <v>0</v>
      </c>
      <c r="F44" s="120">
        <f>'[2]09QH'!D41</f>
        <v>0</v>
      </c>
      <c r="G44" s="120">
        <f>'[3]09QH'!D41</f>
        <v>0</v>
      </c>
      <c r="H44" s="120">
        <f>'[4]09QH'!D41</f>
        <v>0</v>
      </c>
      <c r="I44" s="120">
        <f>'[5]09QH'!D41</f>
        <v>0</v>
      </c>
      <c r="J44" s="120">
        <f>'[6]09QH'!D41</f>
        <v>0</v>
      </c>
      <c r="K44" s="120">
        <f>'[7]09QH'!D41</f>
        <v>0</v>
      </c>
      <c r="L44" s="120">
        <f>'[8]09QH'!D41</f>
        <v>0</v>
      </c>
      <c r="M44" s="120">
        <f>'[9]09QH'!D41</f>
        <v>0</v>
      </c>
      <c r="N44" s="120">
        <f>'[10]09QH'!D41</f>
        <v>0</v>
      </c>
      <c r="O44" s="120">
        <f>'[11]09QH'!D41</f>
        <v>0</v>
      </c>
      <c r="P44" s="120">
        <f>'[12]09QH'!D41</f>
        <v>0</v>
      </c>
      <c r="Q44" s="120">
        <f>'[13]09QH'!D41</f>
        <v>0</v>
      </c>
      <c r="R44" s="121">
        <f>'[14]09QH'!D41</f>
        <v>0</v>
      </c>
      <c r="S44" s="121">
        <f>'[15]09QH'!D41</f>
        <v>0</v>
      </c>
    </row>
    <row r="45" spans="1:19" s="60" customFormat="1" ht="19.5" thickBot="1">
      <c r="A45" s="118" t="s">
        <v>143</v>
      </c>
      <c r="B45" s="124" t="s">
        <v>144</v>
      </c>
      <c r="C45" s="75" t="s">
        <v>145</v>
      </c>
      <c r="D45" s="686">
        <v>0</v>
      </c>
      <c r="E45" s="120">
        <f>'[1]09QH'!D42</f>
        <v>0</v>
      </c>
      <c r="F45" s="120">
        <f>'[2]09QH'!D42</f>
        <v>0</v>
      </c>
      <c r="G45" s="120">
        <f>'[3]09QH'!D42</f>
        <v>0</v>
      </c>
      <c r="H45" s="120">
        <f>'[4]09QH'!D42</f>
        <v>0</v>
      </c>
      <c r="I45" s="120">
        <f>'[5]09QH'!D42</f>
        <v>0</v>
      </c>
      <c r="J45" s="120">
        <f>'[6]09QH'!D42</f>
        <v>0</v>
      </c>
      <c r="K45" s="120">
        <f>'[7]09QH'!D42</f>
        <v>0</v>
      </c>
      <c r="L45" s="120">
        <f>'[8]09QH'!D42</f>
        <v>0</v>
      </c>
      <c r="M45" s="120">
        <f>'[9]09QH'!D42</f>
        <v>0</v>
      </c>
      <c r="N45" s="120">
        <f>'[10]09QH'!D42</f>
        <v>0</v>
      </c>
      <c r="O45" s="120">
        <f>'[11]09QH'!D42</f>
        <v>0</v>
      </c>
      <c r="P45" s="120">
        <f>'[12]09QH'!D42</f>
        <v>0</v>
      </c>
      <c r="Q45" s="120">
        <f>'[13]09QH'!D42</f>
        <v>0</v>
      </c>
      <c r="R45" s="121">
        <f>'[14]09QH'!D42</f>
        <v>0</v>
      </c>
      <c r="S45" s="121">
        <f>'[15]09QH'!D42</f>
        <v>0</v>
      </c>
    </row>
    <row r="46" spans="1:20" s="60" customFormat="1" ht="15" customHeight="1">
      <c r="A46" s="118" t="s">
        <v>146</v>
      </c>
      <c r="B46" s="119" t="s">
        <v>147</v>
      </c>
      <c r="C46" s="75" t="s">
        <v>148</v>
      </c>
      <c r="D46" s="133">
        <f aca="true" t="shared" si="0" ref="D46:D51">SUM(E46:S46)</f>
        <v>0</v>
      </c>
      <c r="E46" s="120">
        <f>'[1]09QH'!D43</f>
        <v>0</v>
      </c>
      <c r="F46" s="120">
        <f>'[2]09QH'!D43</f>
        <v>0</v>
      </c>
      <c r="G46" s="120">
        <f>'[3]09QH'!D43</f>
        <v>0</v>
      </c>
      <c r="H46" s="120">
        <f>'[4]09QH'!D43</f>
        <v>0</v>
      </c>
      <c r="I46" s="120">
        <f>'[5]09QH'!D43</f>
        <v>0</v>
      </c>
      <c r="J46" s="120">
        <f>'[6]09QH'!D43</f>
        <v>0</v>
      </c>
      <c r="K46" s="120">
        <f>'[7]09QH'!D43</f>
        <v>0</v>
      </c>
      <c r="L46" s="120">
        <f>'[8]09QH'!D43</f>
        <v>0</v>
      </c>
      <c r="M46" s="120">
        <f>'[9]09QH'!D43</f>
        <v>0</v>
      </c>
      <c r="N46" s="120">
        <f>'[10]09QH'!D43</f>
        <v>0</v>
      </c>
      <c r="O46" s="120">
        <f>'[11]09QH'!D43</f>
        <v>0</v>
      </c>
      <c r="P46" s="120">
        <f>'[12]09QH'!D43</f>
        <v>0</v>
      </c>
      <c r="Q46" s="120">
        <f>'[13]09QH'!D43</f>
        <v>0</v>
      </c>
      <c r="R46" s="121">
        <f>'[14]09QH'!D43</f>
        <v>0</v>
      </c>
      <c r="S46" s="121">
        <f>'[15]09QH'!D43</f>
        <v>0</v>
      </c>
      <c r="T46" s="69"/>
    </row>
    <row r="47" spans="1:20" s="60" customFormat="1" ht="15" customHeight="1">
      <c r="A47" s="118" t="s">
        <v>149</v>
      </c>
      <c r="B47" s="119" t="s">
        <v>150</v>
      </c>
      <c r="C47" s="75" t="s">
        <v>151</v>
      </c>
      <c r="D47" s="133">
        <f t="shared" si="0"/>
        <v>0</v>
      </c>
      <c r="E47" s="120">
        <f>'[1]09QH'!D44</f>
        <v>0</v>
      </c>
      <c r="F47" s="120">
        <f>'[2]09QH'!D44</f>
        <v>0</v>
      </c>
      <c r="G47" s="120">
        <f>'[3]09QH'!D44</f>
        <v>0</v>
      </c>
      <c r="H47" s="120">
        <f>'[4]09QH'!D44</f>
        <v>0</v>
      </c>
      <c r="I47" s="120">
        <f>'[5]09QH'!D44</f>
        <v>0</v>
      </c>
      <c r="J47" s="120">
        <f>'[6]09QH'!D44</f>
        <v>0</v>
      </c>
      <c r="K47" s="120">
        <f>'[7]09QH'!D44</f>
        <v>0</v>
      </c>
      <c r="L47" s="120">
        <f>'[8]09QH'!D44</f>
        <v>0</v>
      </c>
      <c r="M47" s="120">
        <f>'[9]09QH'!D44</f>
        <v>0</v>
      </c>
      <c r="N47" s="120">
        <f>'[10]09QH'!D44</f>
        <v>0</v>
      </c>
      <c r="O47" s="120">
        <f>'[11]09QH'!D44</f>
        <v>0</v>
      </c>
      <c r="P47" s="120">
        <f>'[12]09QH'!D44</f>
        <v>0</v>
      </c>
      <c r="Q47" s="120">
        <f>'[13]09QH'!D44</f>
        <v>0</v>
      </c>
      <c r="R47" s="121">
        <f>'[14]09QH'!D44</f>
        <v>0</v>
      </c>
      <c r="S47" s="121">
        <f>'[15]09QH'!D44</f>
        <v>0</v>
      </c>
      <c r="T47" s="69"/>
    </row>
    <row r="48" spans="1:19" s="60" customFormat="1" ht="15" customHeight="1">
      <c r="A48" s="118" t="s">
        <v>152</v>
      </c>
      <c r="B48" s="119" t="s">
        <v>153</v>
      </c>
      <c r="C48" s="75" t="s">
        <v>154</v>
      </c>
      <c r="D48" s="133">
        <f t="shared" si="0"/>
        <v>0</v>
      </c>
      <c r="E48" s="120">
        <f>'[1]09QH'!D45</f>
        <v>0</v>
      </c>
      <c r="F48" s="120">
        <f>'[2]09QH'!D45</f>
        <v>0</v>
      </c>
      <c r="G48" s="120">
        <f>'[3]09QH'!D45</f>
        <v>0</v>
      </c>
      <c r="H48" s="120">
        <f>'[4]09QH'!D45</f>
        <v>0</v>
      </c>
      <c r="I48" s="120">
        <f>'[5]09QH'!D45</f>
        <v>0</v>
      </c>
      <c r="J48" s="120">
        <f>'[6]09QH'!D45</f>
        <v>0</v>
      </c>
      <c r="K48" s="120">
        <f>'[7]09QH'!D45</f>
        <v>0</v>
      </c>
      <c r="L48" s="120">
        <f>'[8]09QH'!D45</f>
        <v>0</v>
      </c>
      <c r="M48" s="120">
        <f>'[9]09QH'!D45</f>
        <v>0</v>
      </c>
      <c r="N48" s="120">
        <f>'[10]09QH'!D45</f>
        <v>0</v>
      </c>
      <c r="O48" s="120">
        <f>'[11]09QH'!D45</f>
        <v>0</v>
      </c>
      <c r="P48" s="120">
        <f>'[12]09QH'!D45</f>
        <v>0</v>
      </c>
      <c r="Q48" s="120">
        <f>'[13]09QH'!D45</f>
        <v>0</v>
      </c>
      <c r="R48" s="121">
        <f>'[14]09QH'!D45</f>
        <v>0</v>
      </c>
      <c r="S48" s="121">
        <f>'[15]09QH'!D45</f>
        <v>0</v>
      </c>
    </row>
    <row r="49" spans="1:20" s="60" customFormat="1" ht="15" customHeight="1">
      <c r="A49" s="118" t="s">
        <v>155</v>
      </c>
      <c r="B49" s="119" t="s">
        <v>156</v>
      </c>
      <c r="C49" s="75" t="s">
        <v>157</v>
      </c>
      <c r="D49" s="133">
        <f t="shared" si="0"/>
        <v>0</v>
      </c>
      <c r="E49" s="120">
        <f>'[1]09QH'!D46</f>
        <v>0</v>
      </c>
      <c r="F49" s="120">
        <f>'[2]09QH'!D46</f>
        <v>0</v>
      </c>
      <c r="G49" s="120">
        <f>'[3]09QH'!D46</f>
        <v>0</v>
      </c>
      <c r="H49" s="120">
        <f>'[4]09QH'!D46</f>
        <v>0</v>
      </c>
      <c r="I49" s="120">
        <f>'[5]09QH'!D46</f>
        <v>0</v>
      </c>
      <c r="J49" s="120">
        <f>'[6]09QH'!D46</f>
        <v>0</v>
      </c>
      <c r="K49" s="120">
        <f>'[7]09QH'!D46</f>
        <v>0</v>
      </c>
      <c r="L49" s="120">
        <f>'[8]09QH'!D46</f>
        <v>0</v>
      </c>
      <c r="M49" s="120">
        <f>'[9]09QH'!D46</f>
        <v>0</v>
      </c>
      <c r="N49" s="120">
        <f>'[10]09QH'!D46</f>
        <v>0</v>
      </c>
      <c r="O49" s="120">
        <f>'[11]09QH'!D46</f>
        <v>0</v>
      </c>
      <c r="P49" s="120">
        <f>'[12]09QH'!D46</f>
        <v>0</v>
      </c>
      <c r="Q49" s="120">
        <f>'[13]09QH'!D46</f>
        <v>0</v>
      </c>
      <c r="R49" s="121">
        <f>'[14]09QH'!D46</f>
        <v>0</v>
      </c>
      <c r="S49" s="121">
        <f>'[15]09QH'!D46</f>
        <v>0</v>
      </c>
      <c r="T49" s="69"/>
    </row>
    <row r="50" spans="1:20" s="60" customFormat="1" ht="15" customHeight="1">
      <c r="A50" s="118" t="s">
        <v>158</v>
      </c>
      <c r="B50" s="119" t="s">
        <v>159</v>
      </c>
      <c r="C50" s="75" t="s">
        <v>160</v>
      </c>
      <c r="D50" s="133">
        <f t="shared" si="0"/>
        <v>0</v>
      </c>
      <c r="E50" s="120">
        <f>'[1]09QH'!D47</f>
        <v>0</v>
      </c>
      <c r="F50" s="120">
        <f>'[2]09QH'!D47</f>
        <v>0</v>
      </c>
      <c r="G50" s="120">
        <f>'[3]09QH'!D47</f>
        <v>0</v>
      </c>
      <c r="H50" s="120">
        <f>'[4]09QH'!D47</f>
        <v>0</v>
      </c>
      <c r="I50" s="120">
        <f>'[5]09QH'!D47</f>
        <v>0</v>
      </c>
      <c r="J50" s="120">
        <f>'[6]09QH'!D47</f>
        <v>0</v>
      </c>
      <c r="K50" s="120">
        <f>'[7]09QH'!D47</f>
        <v>0</v>
      </c>
      <c r="L50" s="120">
        <f>'[8]09QH'!D47</f>
        <v>0</v>
      </c>
      <c r="M50" s="120">
        <f>'[9]09QH'!D47</f>
        <v>0</v>
      </c>
      <c r="N50" s="120">
        <f>'[10]09QH'!D47</f>
        <v>0</v>
      </c>
      <c r="O50" s="120">
        <f>'[11]09QH'!D47</f>
        <v>0</v>
      </c>
      <c r="P50" s="120">
        <f>'[12]09QH'!D47</f>
        <v>0</v>
      </c>
      <c r="Q50" s="120">
        <f>'[13]09QH'!D47</f>
        <v>0</v>
      </c>
      <c r="R50" s="121">
        <f>'[14]09QH'!D47</f>
        <v>0</v>
      </c>
      <c r="S50" s="121">
        <f>'[15]09QH'!D47</f>
        <v>0</v>
      </c>
      <c r="T50" s="69"/>
    </row>
    <row r="51" spans="1:19" s="60" customFormat="1" ht="15" customHeight="1">
      <c r="A51" s="118" t="s">
        <v>161</v>
      </c>
      <c r="B51" s="119" t="s">
        <v>162</v>
      </c>
      <c r="C51" s="75" t="s">
        <v>163</v>
      </c>
      <c r="D51" s="133">
        <f t="shared" si="0"/>
        <v>0</v>
      </c>
      <c r="E51" s="120">
        <f>'[1]09QH'!D48</f>
        <v>0</v>
      </c>
      <c r="F51" s="120">
        <f>'[2]09QH'!D48</f>
        <v>0</v>
      </c>
      <c r="G51" s="120">
        <f>'[3]09QH'!D48</f>
        <v>0</v>
      </c>
      <c r="H51" s="120">
        <f>'[4]09QH'!D48</f>
        <v>0</v>
      </c>
      <c r="I51" s="120">
        <f>'[5]09QH'!D48</f>
        <v>0</v>
      </c>
      <c r="J51" s="120">
        <f>'[6]09QH'!D48</f>
        <v>0</v>
      </c>
      <c r="K51" s="120">
        <f>'[7]09QH'!D48</f>
        <v>0</v>
      </c>
      <c r="L51" s="120">
        <f>'[8]09QH'!D48</f>
        <v>0</v>
      </c>
      <c r="M51" s="120">
        <f>'[9]09QH'!D48</f>
        <v>0</v>
      </c>
      <c r="N51" s="120">
        <f>'[10]09QH'!D48</f>
        <v>0</v>
      </c>
      <c r="O51" s="120">
        <f>'[11]09QH'!D48</f>
        <v>0</v>
      </c>
      <c r="P51" s="120">
        <f>'[12]09QH'!D48</f>
        <v>0</v>
      </c>
      <c r="Q51" s="120">
        <f>'[13]09QH'!D48</f>
        <v>0</v>
      </c>
      <c r="R51" s="121">
        <f>'[14]09QH'!D48</f>
        <v>0</v>
      </c>
      <c r="S51" s="121">
        <f>'[15]09QH'!D48</f>
        <v>0</v>
      </c>
    </row>
    <row r="53" spans="2:109" s="444" customFormat="1" ht="27.75" customHeight="1">
      <c r="B53" s="894" t="s">
        <v>504</v>
      </c>
      <c r="C53" s="894"/>
      <c r="D53" s="894"/>
      <c r="E53" s="894"/>
      <c r="F53" s="445"/>
      <c r="G53" s="445"/>
      <c r="H53" s="445"/>
      <c r="J53" s="894" t="s">
        <v>505</v>
      </c>
      <c r="K53" s="894"/>
      <c r="L53" s="894"/>
      <c r="M53" s="894"/>
      <c r="N53" s="894"/>
      <c r="O53" s="894"/>
      <c r="P53" s="894"/>
      <c r="Q53" s="894"/>
      <c r="R53" s="448"/>
      <c r="S53" s="448"/>
      <c r="T53" s="448"/>
      <c r="U53" s="448"/>
      <c r="V53" s="448"/>
      <c r="W53" s="448"/>
      <c r="X53" s="448"/>
      <c r="Y53" s="448"/>
      <c r="Z53" s="448"/>
      <c r="AA53" s="448"/>
      <c r="AB53" s="448"/>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6"/>
      <c r="BG53" s="446"/>
      <c r="BH53" s="446"/>
      <c r="BI53" s="446"/>
      <c r="BJ53" s="446"/>
      <c r="BK53" s="446"/>
      <c r="BL53" s="446"/>
      <c r="BM53" s="446"/>
      <c r="BN53" s="446"/>
      <c r="BO53" s="446"/>
      <c r="BP53" s="446"/>
      <c r="BQ53" s="446"/>
      <c r="BR53" s="446"/>
      <c r="BS53" s="446"/>
      <c r="BT53" s="446"/>
      <c r="BU53" s="446"/>
      <c r="BV53" s="446"/>
      <c r="BW53" s="446"/>
      <c r="BX53" s="446"/>
      <c r="BY53" s="446"/>
      <c r="BZ53" s="446"/>
      <c r="CA53" s="446"/>
      <c r="CB53" s="446"/>
      <c r="CC53" s="446"/>
      <c r="CD53" s="446"/>
      <c r="CE53" s="446"/>
      <c r="CF53" s="446"/>
      <c r="CG53" s="446"/>
      <c r="CH53" s="446"/>
      <c r="CI53" s="446"/>
      <c r="CJ53" s="446"/>
      <c r="CK53" s="446"/>
      <c r="CL53" s="446"/>
      <c r="CM53" s="446"/>
      <c r="CN53" s="446"/>
      <c r="CO53" s="446"/>
      <c r="CP53" s="446"/>
      <c r="CQ53" s="446"/>
      <c r="CR53" s="446"/>
      <c r="CS53" s="446"/>
      <c r="CT53" s="446"/>
      <c r="CU53" s="446"/>
      <c r="CV53" s="446"/>
      <c r="CW53" s="446"/>
      <c r="CX53" s="446"/>
      <c r="CY53" s="446"/>
      <c r="CZ53" s="446"/>
      <c r="DA53" s="446"/>
      <c r="DB53" s="446"/>
      <c r="DC53" s="446"/>
      <c r="DD53" s="446"/>
      <c r="DE53" s="446"/>
    </row>
    <row r="54" spans="2:109" s="414" customFormat="1" ht="27.75" customHeight="1">
      <c r="B54" s="413"/>
      <c r="C54" s="413"/>
      <c r="E54" s="415"/>
      <c r="F54" s="416"/>
      <c r="G54" s="416"/>
      <c r="H54" s="416"/>
      <c r="J54" s="893" t="s">
        <v>506</v>
      </c>
      <c r="K54" s="893"/>
      <c r="L54" s="893"/>
      <c r="M54" s="893"/>
      <c r="N54" s="893"/>
      <c r="O54" s="893"/>
      <c r="P54" s="893"/>
      <c r="Q54" s="893"/>
      <c r="R54" s="449"/>
      <c r="S54" s="449"/>
      <c r="T54" s="449"/>
      <c r="U54" s="449"/>
      <c r="V54" s="449"/>
      <c r="W54" s="449"/>
      <c r="X54" s="449"/>
      <c r="Y54" s="449"/>
      <c r="Z54" s="449"/>
      <c r="AA54" s="449"/>
      <c r="AB54" s="449"/>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418"/>
      <c r="CF54" s="418"/>
      <c r="CG54" s="418"/>
      <c r="CH54" s="418"/>
      <c r="CI54" s="418"/>
      <c r="CJ54" s="418"/>
      <c r="CK54" s="418"/>
      <c r="CL54" s="418"/>
      <c r="CM54" s="418"/>
      <c r="CN54" s="418"/>
      <c r="CO54" s="418"/>
      <c r="CP54" s="418"/>
      <c r="CQ54" s="418"/>
      <c r="CR54" s="418"/>
      <c r="CS54" s="418"/>
      <c r="CT54" s="418"/>
      <c r="CU54" s="418"/>
      <c r="CV54" s="418"/>
      <c r="CW54" s="418"/>
      <c r="CX54" s="418"/>
      <c r="CY54" s="418"/>
      <c r="CZ54" s="418"/>
      <c r="DA54" s="418"/>
      <c r="DB54" s="418"/>
      <c r="DC54" s="418"/>
      <c r="DD54" s="418"/>
      <c r="DE54" s="418"/>
    </row>
    <row r="59" spans="2:5" ht="20.25">
      <c r="B59" s="894" t="s">
        <v>806</v>
      </c>
      <c r="C59" s="894"/>
      <c r="D59" s="894"/>
      <c r="E59" s="894"/>
    </row>
  </sheetData>
  <sheetProtection/>
  <mergeCells count="12">
    <mergeCell ref="B59:E59"/>
    <mergeCell ref="D5:D6"/>
    <mergeCell ref="E5:S5"/>
    <mergeCell ref="B53:E53"/>
    <mergeCell ref="J53:Q53"/>
    <mergeCell ref="J54:Q54"/>
    <mergeCell ref="A1:B1"/>
    <mergeCell ref="A3:S3"/>
    <mergeCell ref="A4:S4"/>
    <mergeCell ref="A5:A6"/>
    <mergeCell ref="B5:B6"/>
    <mergeCell ref="C5:C6"/>
  </mergeCells>
  <printOptions/>
  <pageMargins left="0.196850393700787" right="0.196850393700787" top="0.393700787401575" bottom="0.393700787401575" header="0" footer="0"/>
  <pageSetup horizontalDpi="600" verticalDpi="600" orientation="landscape" paperSize="9" scale="63" r:id="rId1"/>
</worksheet>
</file>

<file path=xl/worksheets/sheet24.xml><?xml version="1.0" encoding="utf-8"?>
<worksheet xmlns="http://schemas.openxmlformats.org/spreadsheetml/2006/main" xmlns:r="http://schemas.openxmlformats.org/officeDocument/2006/relationships">
  <sheetPr>
    <tabColor theme="4"/>
  </sheetPr>
  <dimension ref="A1:DE59"/>
  <sheetViews>
    <sheetView zoomScale="60" zoomScaleNormal="60" zoomScalePageLayoutView="0" workbookViewId="0" topLeftCell="A5">
      <pane ySplit="690" topLeftCell="A1" activePane="bottomLeft" state="split"/>
      <selection pane="topLeft" activeCell="A25" sqref="A25"/>
      <selection pane="bottomLeft" activeCell="D6" sqref="D6:AZ52"/>
    </sheetView>
  </sheetViews>
  <sheetFormatPr defaultColWidth="20.421875" defaultRowHeight="12.75"/>
  <cols>
    <col min="1" max="1" width="9.00390625" style="343" customWidth="1"/>
    <col min="2" max="2" width="42.8515625" style="360" customWidth="1"/>
    <col min="3" max="3" width="10.00390625" style="340" bestFit="1" customWidth="1"/>
    <col min="4" max="4" width="17.421875" style="340" customWidth="1"/>
    <col min="5" max="5" width="15.7109375" style="340" customWidth="1"/>
    <col min="6" max="6" width="8.28125" style="340" hidden="1" customWidth="1"/>
    <col min="7" max="7" width="1.7109375" style="340" hidden="1" customWidth="1"/>
    <col min="8" max="8" width="13.140625" style="340" customWidth="1"/>
    <col min="9" max="9" width="14.421875" style="340" customWidth="1"/>
    <col min="10" max="10" width="6.421875" style="340" hidden="1" customWidth="1"/>
    <col min="11" max="12" width="4.28125" style="340" hidden="1" customWidth="1"/>
    <col min="13" max="13" width="14.28125" style="340" customWidth="1"/>
    <col min="14" max="14" width="3.8515625" style="340" hidden="1" customWidth="1"/>
    <col min="15" max="15" width="9.421875" style="340" bestFit="1" customWidth="1"/>
    <col min="16" max="16" width="13.140625" style="340" customWidth="1"/>
    <col min="17" max="17" width="4.421875" style="340" hidden="1" customWidth="1"/>
    <col min="18" max="18" width="4.57421875" style="340" hidden="1" customWidth="1"/>
    <col min="19" max="20" width="3.57421875" style="340" hidden="1" customWidth="1"/>
    <col min="21" max="21" width="9.7109375" style="340" customWidth="1"/>
    <col min="22" max="22" width="11.28125" style="340" customWidth="1"/>
    <col min="23" max="23" width="3.8515625" style="340" hidden="1" customWidth="1"/>
    <col min="24" max="24" width="3.57421875" style="340" hidden="1" customWidth="1"/>
    <col min="25" max="25" width="14.28125" style="340" customWidth="1"/>
    <col min="26" max="26" width="3.7109375" style="340" hidden="1" customWidth="1"/>
    <col min="27" max="27" width="4.421875" style="340" hidden="1" customWidth="1"/>
    <col min="28" max="28" width="3.8515625" style="340" hidden="1" customWidth="1"/>
    <col min="29" max="29" width="9.421875" style="340" bestFit="1" customWidth="1"/>
    <col min="30" max="30" width="4.140625" style="340" hidden="1" customWidth="1"/>
    <col min="31" max="32" width="3.8515625" style="340" hidden="1" customWidth="1"/>
    <col min="33" max="33" width="3.421875" style="340" hidden="1" customWidth="1"/>
    <col min="34" max="34" width="10.140625" style="340" customWidth="1"/>
    <col min="35" max="35" width="13.00390625" style="340" bestFit="1" customWidth="1"/>
    <col min="36" max="36" width="10.8515625" style="340" bestFit="1" customWidth="1"/>
    <col min="37" max="37" width="3.57421875" style="340" hidden="1" customWidth="1"/>
    <col min="38" max="38" width="4.140625" style="340" hidden="1" customWidth="1"/>
    <col min="39" max="39" width="4.28125" style="340" hidden="1" customWidth="1"/>
    <col min="40" max="40" width="3.8515625" style="340" hidden="1" customWidth="1"/>
    <col min="41" max="41" width="4.57421875" style="340" hidden="1" customWidth="1"/>
    <col min="42" max="42" width="3.57421875" style="340" hidden="1" customWidth="1"/>
    <col min="43" max="43" width="4.00390625" style="340" hidden="1" customWidth="1"/>
    <col min="44" max="44" width="5.140625" style="340" hidden="1" customWidth="1"/>
    <col min="45" max="45" width="3.8515625" style="340" hidden="1" customWidth="1"/>
    <col min="46" max="46" width="4.140625" style="340" hidden="1" customWidth="1"/>
    <col min="47" max="47" width="4.28125" style="340" hidden="1" customWidth="1"/>
    <col min="48" max="48" width="3.8515625" style="340" hidden="1" customWidth="1"/>
    <col min="49" max="49" width="10.8515625" style="340" bestFit="1" customWidth="1"/>
    <col min="50" max="50" width="9.421875" style="340" bestFit="1" customWidth="1"/>
    <col min="51" max="51" width="13.28125" style="340" customWidth="1"/>
    <col min="52" max="52" width="17.28125" style="340" customWidth="1"/>
    <col min="53" max="16384" width="20.421875" style="341" customWidth="1"/>
  </cols>
  <sheetData>
    <row r="1" spans="1:2" ht="18.75">
      <c r="A1" s="967" t="s">
        <v>509</v>
      </c>
      <c r="B1" s="967"/>
    </row>
    <row r="2" spans="1:52" s="342" customFormat="1" ht="21.75" customHeight="1">
      <c r="A2" s="972" t="s">
        <v>510</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row>
    <row r="3" spans="1:52" s="342" customFormat="1" ht="18.75">
      <c r="A3" s="343"/>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340"/>
      <c r="AV3" s="340"/>
      <c r="AW3" s="340"/>
      <c r="AX3" s="340"/>
      <c r="AY3" s="340"/>
      <c r="AZ3" s="340"/>
    </row>
    <row r="4" spans="1:52" s="211" customFormat="1" ht="14.25" customHeight="1">
      <c r="A4" s="968" t="s">
        <v>323</v>
      </c>
      <c r="B4" s="968" t="s">
        <v>324</v>
      </c>
      <c r="C4" s="968" t="s">
        <v>465</v>
      </c>
      <c r="D4" s="969" t="s">
        <v>511</v>
      </c>
      <c r="E4" s="968" t="s">
        <v>823</v>
      </c>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t="s">
        <v>325</v>
      </c>
      <c r="AY4" s="968" t="s">
        <v>326</v>
      </c>
      <c r="AZ4" s="968" t="s">
        <v>512</v>
      </c>
    </row>
    <row r="5" spans="1:52" s="212" customFormat="1" ht="56.25">
      <c r="A5" s="968"/>
      <c r="B5" s="968"/>
      <c r="C5" s="968"/>
      <c r="D5" s="969"/>
      <c r="E5" s="243" t="s">
        <v>70</v>
      </c>
      <c r="F5" s="241" t="s">
        <v>73</v>
      </c>
      <c r="G5" s="241" t="s">
        <v>75</v>
      </c>
      <c r="H5" s="241" t="s">
        <v>45</v>
      </c>
      <c r="I5" s="241" t="s">
        <v>44</v>
      </c>
      <c r="J5" s="241" t="s">
        <v>47</v>
      </c>
      <c r="K5" s="241" t="s">
        <v>48</v>
      </c>
      <c r="L5" s="241" t="s">
        <v>203</v>
      </c>
      <c r="M5" s="241" t="s">
        <v>46</v>
      </c>
      <c r="N5" s="241" t="s">
        <v>206</v>
      </c>
      <c r="O5" s="241" t="s">
        <v>88</v>
      </c>
      <c r="P5" s="243" t="s">
        <v>90</v>
      </c>
      <c r="Q5" s="241" t="s">
        <v>93</v>
      </c>
      <c r="R5" s="241" t="s">
        <v>96</v>
      </c>
      <c r="S5" s="241" t="s">
        <v>99</v>
      </c>
      <c r="T5" s="241" t="s">
        <v>102</v>
      </c>
      <c r="U5" s="241" t="s">
        <v>105</v>
      </c>
      <c r="V5" s="241" t="s">
        <v>64</v>
      </c>
      <c r="W5" s="241" t="s">
        <v>110</v>
      </c>
      <c r="X5" s="241" t="s">
        <v>113</v>
      </c>
      <c r="Y5" s="241" t="s">
        <v>63</v>
      </c>
      <c r="Z5" s="241" t="s">
        <v>312</v>
      </c>
      <c r="AA5" s="241" t="s">
        <v>314</v>
      </c>
      <c r="AB5" s="241" t="s">
        <v>316</v>
      </c>
      <c r="AC5" s="241" t="s">
        <v>318</v>
      </c>
      <c r="AD5" s="241" t="s">
        <v>320</v>
      </c>
      <c r="AE5" s="241" t="s">
        <v>322</v>
      </c>
      <c r="AF5" s="241" t="s">
        <v>118</v>
      </c>
      <c r="AG5" s="241" t="s">
        <v>121</v>
      </c>
      <c r="AH5" s="241" t="s">
        <v>124</v>
      </c>
      <c r="AI5" s="241" t="s">
        <v>42</v>
      </c>
      <c r="AJ5" s="241" t="s">
        <v>43</v>
      </c>
      <c r="AK5" s="241" t="s">
        <v>65</v>
      </c>
      <c r="AL5" s="241" t="s">
        <v>133</v>
      </c>
      <c r="AM5" s="241" t="s">
        <v>136</v>
      </c>
      <c r="AN5" s="241" t="s">
        <v>139</v>
      </c>
      <c r="AO5" s="241" t="s">
        <v>142</v>
      </c>
      <c r="AP5" s="241" t="s">
        <v>145</v>
      </c>
      <c r="AQ5" s="241" t="s">
        <v>148</v>
      </c>
      <c r="AR5" s="241" t="s">
        <v>151</v>
      </c>
      <c r="AS5" s="241" t="s">
        <v>154</v>
      </c>
      <c r="AT5" s="241" t="s">
        <v>157</v>
      </c>
      <c r="AU5" s="241" t="s">
        <v>160</v>
      </c>
      <c r="AV5" s="241" t="s">
        <v>163</v>
      </c>
      <c r="AW5" s="243" t="s">
        <v>165</v>
      </c>
      <c r="AX5" s="968"/>
      <c r="AY5" s="968"/>
      <c r="AZ5" s="968"/>
    </row>
    <row r="6" spans="1:54" s="214" customFormat="1" ht="18.75">
      <c r="A6" s="344"/>
      <c r="B6" s="345" t="s">
        <v>327</v>
      </c>
      <c r="C6" s="346"/>
      <c r="D6" s="347">
        <v>60023.826960000006</v>
      </c>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8">
        <v>0</v>
      </c>
      <c r="AZ6" s="347">
        <v>60023.826960000006</v>
      </c>
      <c r="BA6" s="259">
        <v>0.01</v>
      </c>
      <c r="BB6" s="213"/>
    </row>
    <row r="7" spans="1:54" s="211" customFormat="1" ht="18.75">
      <c r="A7" s="349">
        <v>1</v>
      </c>
      <c r="B7" s="350" t="s">
        <v>69</v>
      </c>
      <c r="C7" s="351" t="s">
        <v>70</v>
      </c>
      <c r="D7" s="352">
        <v>53550.66122</v>
      </c>
      <c r="E7" s="352">
        <v>53511.838820000004</v>
      </c>
      <c r="F7" s="352">
        <v>0</v>
      </c>
      <c r="G7" s="352">
        <v>0</v>
      </c>
      <c r="H7" s="352">
        <v>0.29000000000000004</v>
      </c>
      <c r="I7" s="352">
        <v>2.4199999999999986</v>
      </c>
      <c r="J7" s="352">
        <v>0</v>
      </c>
      <c r="K7" s="352">
        <v>0</v>
      </c>
      <c r="L7" s="352">
        <v>0</v>
      </c>
      <c r="M7" s="352">
        <v>0.03</v>
      </c>
      <c r="N7" s="352">
        <v>0</v>
      </c>
      <c r="O7" s="352">
        <v>65.30000000000001</v>
      </c>
      <c r="P7" s="352">
        <v>38.8224</v>
      </c>
      <c r="Q7" s="352">
        <v>0</v>
      </c>
      <c r="R7" s="352">
        <v>0.3098</v>
      </c>
      <c r="S7" s="352">
        <v>0</v>
      </c>
      <c r="T7" s="352">
        <v>0</v>
      </c>
      <c r="U7" s="352">
        <v>11.9613</v>
      </c>
      <c r="V7" s="352">
        <v>0.2375</v>
      </c>
      <c r="W7" s="352">
        <v>0.2975</v>
      </c>
      <c r="X7" s="352">
        <v>0</v>
      </c>
      <c r="Y7" s="352">
        <v>22.2319</v>
      </c>
      <c r="Z7" s="352">
        <v>0</v>
      </c>
      <c r="AA7" s="352">
        <v>0</v>
      </c>
      <c r="AB7" s="352">
        <v>0</v>
      </c>
      <c r="AC7" s="352">
        <v>0</v>
      </c>
      <c r="AD7" s="352">
        <v>0</v>
      </c>
      <c r="AE7" s="352">
        <v>0</v>
      </c>
      <c r="AF7" s="352">
        <v>0</v>
      </c>
      <c r="AG7" s="352">
        <v>1.796</v>
      </c>
      <c r="AH7" s="352">
        <v>0</v>
      </c>
      <c r="AI7" s="352">
        <v>0.8000000000000003</v>
      </c>
      <c r="AJ7" s="352">
        <v>0.13</v>
      </c>
      <c r="AK7" s="352">
        <v>0</v>
      </c>
      <c r="AL7" s="352">
        <v>0</v>
      </c>
      <c r="AM7" s="352">
        <v>0</v>
      </c>
      <c r="AN7" s="352">
        <v>0.7568</v>
      </c>
      <c r="AO7" s="352">
        <v>0</v>
      </c>
      <c r="AP7" s="352">
        <v>0</v>
      </c>
      <c r="AQ7" s="352">
        <v>0.3016</v>
      </c>
      <c r="AR7" s="352">
        <v>0</v>
      </c>
      <c r="AS7" s="352">
        <v>0</v>
      </c>
      <c r="AT7" s="352">
        <v>0</v>
      </c>
      <c r="AU7" s="352">
        <v>0</v>
      </c>
      <c r="AV7" s="352">
        <v>0</v>
      </c>
      <c r="AW7" s="352">
        <v>0</v>
      </c>
      <c r="AX7" s="352">
        <v>38.8224</v>
      </c>
      <c r="AY7" s="353">
        <v>925.04</v>
      </c>
      <c r="AZ7" s="352">
        <v>52625.59760000001</v>
      </c>
      <c r="BA7" s="213"/>
      <c r="BB7" s="213"/>
    </row>
    <row r="8" spans="1:54" s="214" customFormat="1" ht="18.75">
      <c r="A8" s="250" t="s">
        <v>71</v>
      </c>
      <c r="B8" s="251" t="s">
        <v>72</v>
      </c>
      <c r="C8" s="252" t="s">
        <v>73</v>
      </c>
      <c r="D8" s="338">
        <v>45278.14139999999</v>
      </c>
      <c r="E8" s="338">
        <v>19.2</v>
      </c>
      <c r="F8" s="338">
        <v>45258.941399999996</v>
      </c>
      <c r="G8" s="338">
        <v>0</v>
      </c>
      <c r="H8" s="338">
        <v>67.72</v>
      </c>
      <c r="I8" s="338">
        <v>554.67</v>
      </c>
      <c r="J8" s="338">
        <v>0</v>
      </c>
      <c r="K8" s="338">
        <v>0</v>
      </c>
      <c r="L8" s="338">
        <v>0</v>
      </c>
      <c r="M8" s="338">
        <v>26.79</v>
      </c>
      <c r="N8" s="338">
        <v>0</v>
      </c>
      <c r="O8" s="338">
        <v>81.6</v>
      </c>
      <c r="P8" s="338">
        <v>659.61</v>
      </c>
      <c r="Q8" s="338">
        <v>0</v>
      </c>
      <c r="R8" s="338">
        <v>0</v>
      </c>
      <c r="S8" s="338">
        <v>0</v>
      </c>
      <c r="T8" s="338">
        <v>0</v>
      </c>
      <c r="U8" s="338">
        <v>78</v>
      </c>
      <c r="V8" s="338">
        <v>9.8</v>
      </c>
      <c r="W8" s="338">
        <v>0</v>
      </c>
      <c r="X8" s="338">
        <v>0</v>
      </c>
      <c r="Y8" s="338">
        <v>257.81</v>
      </c>
      <c r="Z8" s="338">
        <v>0</v>
      </c>
      <c r="AA8" s="338">
        <v>0</v>
      </c>
      <c r="AB8" s="338">
        <v>0</v>
      </c>
      <c r="AC8" s="338">
        <v>15.41</v>
      </c>
      <c r="AD8" s="338">
        <v>0</v>
      </c>
      <c r="AE8" s="338">
        <v>0</v>
      </c>
      <c r="AF8" s="338">
        <v>0</v>
      </c>
      <c r="AG8" s="338">
        <v>0</v>
      </c>
      <c r="AH8" s="338">
        <v>2.23</v>
      </c>
      <c r="AI8" s="338">
        <v>153.51</v>
      </c>
      <c r="AJ8" s="338">
        <v>0.6</v>
      </c>
      <c r="AK8" s="338">
        <v>0</v>
      </c>
      <c r="AL8" s="338">
        <v>0</v>
      </c>
      <c r="AM8" s="338">
        <v>0</v>
      </c>
      <c r="AN8" s="338">
        <v>0</v>
      </c>
      <c r="AO8" s="338">
        <v>0</v>
      </c>
      <c r="AP8" s="338">
        <v>0</v>
      </c>
      <c r="AQ8" s="338">
        <v>0</v>
      </c>
      <c r="AR8" s="338">
        <v>0</v>
      </c>
      <c r="AS8" s="338">
        <v>0</v>
      </c>
      <c r="AT8" s="338">
        <v>0</v>
      </c>
      <c r="AU8" s="338">
        <v>0</v>
      </c>
      <c r="AV8" s="338">
        <v>0</v>
      </c>
      <c r="AW8" s="338">
        <v>0</v>
      </c>
      <c r="AX8" s="338">
        <v>19.2</v>
      </c>
      <c r="AY8" s="353">
        <v>-2382.548699999992</v>
      </c>
      <c r="AZ8" s="352">
        <v>42895.5927</v>
      </c>
      <c r="BA8" s="213"/>
      <c r="BB8" s="213"/>
    </row>
    <row r="9" spans="1:54" s="214" customFormat="1" ht="18.75">
      <c r="A9" s="250"/>
      <c r="B9" s="251" t="s">
        <v>74</v>
      </c>
      <c r="C9" s="252" t="s">
        <v>75</v>
      </c>
      <c r="D9" s="338">
        <v>44643.439549999996</v>
      </c>
      <c r="E9" s="338">
        <v>19.2</v>
      </c>
      <c r="F9" s="338">
        <v>45258.941399999996</v>
      </c>
      <c r="G9" s="338">
        <v>0</v>
      </c>
      <c r="H9" s="338">
        <v>67.72</v>
      </c>
      <c r="I9" s="338">
        <v>554.67</v>
      </c>
      <c r="J9" s="338">
        <v>0</v>
      </c>
      <c r="K9" s="338">
        <v>0</v>
      </c>
      <c r="L9" s="338">
        <v>0</v>
      </c>
      <c r="M9" s="338">
        <v>26.79</v>
      </c>
      <c r="N9" s="338">
        <v>0</v>
      </c>
      <c r="O9" s="338">
        <v>81.6</v>
      </c>
      <c r="P9" s="338">
        <v>659.61</v>
      </c>
      <c r="Q9" s="338">
        <v>0</v>
      </c>
      <c r="R9" s="338">
        <v>0</v>
      </c>
      <c r="S9" s="338">
        <v>0</v>
      </c>
      <c r="T9" s="338">
        <v>0</v>
      </c>
      <c r="U9" s="338">
        <v>78</v>
      </c>
      <c r="V9" s="338">
        <v>9.8</v>
      </c>
      <c r="W9" s="338">
        <v>0</v>
      </c>
      <c r="X9" s="338">
        <v>0</v>
      </c>
      <c r="Y9" s="338">
        <v>257.81</v>
      </c>
      <c r="Z9" s="338">
        <v>0</v>
      </c>
      <c r="AA9" s="338">
        <v>0</v>
      </c>
      <c r="AB9" s="338">
        <v>0</v>
      </c>
      <c r="AC9" s="338">
        <v>15.41</v>
      </c>
      <c r="AD9" s="338">
        <v>0</v>
      </c>
      <c r="AE9" s="338">
        <v>0</v>
      </c>
      <c r="AF9" s="338">
        <v>0</v>
      </c>
      <c r="AG9" s="338">
        <v>0</v>
      </c>
      <c r="AH9" s="338">
        <v>2.23</v>
      </c>
      <c r="AI9" s="338">
        <v>153.51</v>
      </c>
      <c r="AJ9" s="338">
        <v>0.6</v>
      </c>
      <c r="AK9" s="338">
        <v>0</v>
      </c>
      <c r="AL9" s="338">
        <v>0</v>
      </c>
      <c r="AM9" s="338">
        <v>0</v>
      </c>
      <c r="AN9" s="338">
        <v>0</v>
      </c>
      <c r="AO9" s="338">
        <v>0</v>
      </c>
      <c r="AP9" s="338">
        <v>0</v>
      </c>
      <c r="AQ9" s="338">
        <v>0</v>
      </c>
      <c r="AR9" s="338">
        <v>0</v>
      </c>
      <c r="AS9" s="338">
        <v>0</v>
      </c>
      <c r="AT9" s="338">
        <v>0</v>
      </c>
      <c r="AU9" s="338">
        <v>0</v>
      </c>
      <c r="AV9" s="338">
        <v>0</v>
      </c>
      <c r="AW9" s="338">
        <v>0</v>
      </c>
      <c r="AX9" s="338">
        <v>77.03406000000001</v>
      </c>
      <c r="AY9" s="353">
        <v>-2146.8368499999924</v>
      </c>
      <c r="AZ9" s="352">
        <v>42496.6027</v>
      </c>
      <c r="BA9" s="213"/>
      <c r="BB9" s="213"/>
    </row>
    <row r="10" spans="1:54" s="214" customFormat="1" ht="18.75">
      <c r="A10" s="250" t="s">
        <v>76</v>
      </c>
      <c r="B10" s="251" t="s">
        <v>77</v>
      </c>
      <c r="C10" s="252" t="s">
        <v>45</v>
      </c>
      <c r="D10" s="338">
        <v>596.2796900000001</v>
      </c>
      <c r="E10" s="338">
        <v>0.05</v>
      </c>
      <c r="F10" s="338">
        <v>0</v>
      </c>
      <c r="G10" s="338">
        <v>0</v>
      </c>
      <c r="H10" s="338">
        <v>596.1596900000001</v>
      </c>
      <c r="I10" s="338">
        <v>8.49</v>
      </c>
      <c r="J10" s="338">
        <v>0</v>
      </c>
      <c r="K10" s="338">
        <v>0</v>
      </c>
      <c r="L10" s="338">
        <v>0</v>
      </c>
      <c r="M10" s="338">
        <v>12</v>
      </c>
      <c r="N10" s="338">
        <v>0</v>
      </c>
      <c r="O10" s="338">
        <v>7.19</v>
      </c>
      <c r="P10" s="338">
        <v>162.57</v>
      </c>
      <c r="Q10" s="338">
        <v>0</v>
      </c>
      <c r="R10" s="338">
        <v>0</v>
      </c>
      <c r="S10" s="338">
        <v>0</v>
      </c>
      <c r="T10" s="338">
        <v>0</v>
      </c>
      <c r="U10" s="338">
        <v>0</v>
      </c>
      <c r="V10" s="338">
        <v>0</v>
      </c>
      <c r="W10" s="338">
        <v>0</v>
      </c>
      <c r="X10" s="338">
        <v>0</v>
      </c>
      <c r="Y10" s="338">
        <v>37.6</v>
      </c>
      <c r="Z10" s="338">
        <v>0</v>
      </c>
      <c r="AA10" s="338">
        <v>0</v>
      </c>
      <c r="AB10" s="338">
        <v>0</v>
      </c>
      <c r="AC10" s="338">
        <v>1.43</v>
      </c>
      <c r="AD10" s="338">
        <v>0</v>
      </c>
      <c r="AE10" s="338">
        <v>0</v>
      </c>
      <c r="AF10" s="338">
        <v>0</v>
      </c>
      <c r="AG10" s="338">
        <v>0</v>
      </c>
      <c r="AH10" s="338" t="s">
        <v>822</v>
      </c>
      <c r="AI10" s="338">
        <v>36.87</v>
      </c>
      <c r="AJ10" s="338">
        <v>2.49</v>
      </c>
      <c r="AK10" s="338">
        <v>0</v>
      </c>
      <c r="AL10" s="338">
        <v>0</v>
      </c>
      <c r="AM10" s="338">
        <v>0</v>
      </c>
      <c r="AN10" s="338">
        <v>0</v>
      </c>
      <c r="AO10" s="338">
        <v>0</v>
      </c>
      <c r="AP10" s="338">
        <v>0</v>
      </c>
      <c r="AQ10" s="338">
        <v>0</v>
      </c>
      <c r="AR10" s="338">
        <v>0</v>
      </c>
      <c r="AS10" s="338">
        <v>0</v>
      </c>
      <c r="AT10" s="338">
        <v>0</v>
      </c>
      <c r="AU10" s="338">
        <v>0</v>
      </c>
      <c r="AV10" s="338">
        <v>0</v>
      </c>
      <c r="AW10" s="338">
        <v>0</v>
      </c>
      <c r="AX10" s="338">
        <v>0.12</v>
      </c>
      <c r="AY10" s="353">
        <v>-374.30969000000005</v>
      </c>
      <c r="AZ10" s="352">
        <v>221.97000000000006</v>
      </c>
      <c r="BA10" s="213"/>
      <c r="BB10" s="213"/>
    </row>
    <row r="11" spans="1:54" s="215" customFormat="1" ht="18.75">
      <c r="A11" s="250" t="s">
        <v>78</v>
      </c>
      <c r="B11" s="251" t="s">
        <v>79</v>
      </c>
      <c r="C11" s="252" t="s">
        <v>44</v>
      </c>
      <c r="D11" s="338">
        <v>1547.30279</v>
      </c>
      <c r="E11" s="338">
        <v>0</v>
      </c>
      <c r="F11" s="338">
        <v>0</v>
      </c>
      <c r="G11" s="338">
        <v>0</v>
      </c>
      <c r="H11" s="338">
        <v>0</v>
      </c>
      <c r="I11" s="338">
        <v>1545.6559900000002</v>
      </c>
      <c r="J11" s="338">
        <v>0</v>
      </c>
      <c r="K11" s="338">
        <v>0</v>
      </c>
      <c r="L11" s="338">
        <v>0</v>
      </c>
      <c r="M11" s="338">
        <v>0</v>
      </c>
      <c r="N11" s="338">
        <v>0</v>
      </c>
      <c r="O11" s="338">
        <v>11.91</v>
      </c>
      <c r="P11" s="338">
        <v>1.6468000000000003</v>
      </c>
      <c r="Q11" s="338">
        <v>0</v>
      </c>
      <c r="R11" s="338">
        <v>0</v>
      </c>
      <c r="S11" s="338">
        <v>0</v>
      </c>
      <c r="T11" s="338">
        <v>0</v>
      </c>
      <c r="U11" s="338">
        <v>0.02</v>
      </c>
      <c r="V11" s="338">
        <v>8.89</v>
      </c>
      <c r="W11" s="338">
        <v>0</v>
      </c>
      <c r="X11" s="338">
        <v>0</v>
      </c>
      <c r="Y11" s="338">
        <v>132.44</v>
      </c>
      <c r="Z11" s="338">
        <v>0</v>
      </c>
      <c r="AA11" s="338">
        <v>0</v>
      </c>
      <c r="AB11" s="338">
        <v>0</v>
      </c>
      <c r="AC11" s="338">
        <v>12.44</v>
      </c>
      <c r="AD11" s="338">
        <v>0</v>
      </c>
      <c r="AE11" s="338">
        <v>0</v>
      </c>
      <c r="AF11" s="338">
        <v>0</v>
      </c>
      <c r="AG11" s="338">
        <v>0.5</v>
      </c>
      <c r="AH11" s="338">
        <v>0.6</v>
      </c>
      <c r="AI11" s="338">
        <v>12.1</v>
      </c>
      <c r="AJ11" s="338">
        <v>3.76</v>
      </c>
      <c r="AK11" s="338">
        <v>0</v>
      </c>
      <c r="AL11" s="338">
        <v>0</v>
      </c>
      <c r="AM11" s="338">
        <v>0</v>
      </c>
      <c r="AN11" s="338">
        <v>0.7568</v>
      </c>
      <c r="AO11" s="338">
        <v>0</v>
      </c>
      <c r="AP11" s="338">
        <v>0</v>
      </c>
      <c r="AQ11" s="338">
        <v>0</v>
      </c>
      <c r="AR11" s="338">
        <v>0</v>
      </c>
      <c r="AS11" s="338">
        <v>0</v>
      </c>
      <c r="AT11" s="338">
        <v>0</v>
      </c>
      <c r="AU11" s="338">
        <v>0</v>
      </c>
      <c r="AV11" s="338">
        <v>0</v>
      </c>
      <c r="AW11" s="338">
        <v>0</v>
      </c>
      <c r="AX11" s="338">
        <v>1.6468000000000003</v>
      </c>
      <c r="AY11" s="353">
        <v>312.8378100000002</v>
      </c>
      <c r="AZ11" s="352">
        <v>1860.1406000000002</v>
      </c>
      <c r="BA11" s="213"/>
      <c r="BB11" s="213"/>
    </row>
    <row r="12" spans="1:54" s="215" customFormat="1" ht="18.75">
      <c r="A12" s="250" t="s">
        <v>80</v>
      </c>
      <c r="B12" s="251" t="s">
        <v>81</v>
      </c>
      <c r="C12" s="252" t="s">
        <v>47</v>
      </c>
      <c r="D12" s="338">
        <v>4014.67531</v>
      </c>
      <c r="E12" s="338">
        <v>0</v>
      </c>
      <c r="F12" s="338">
        <v>0</v>
      </c>
      <c r="G12" s="338">
        <v>0</v>
      </c>
      <c r="H12" s="338">
        <v>0</v>
      </c>
      <c r="I12" s="338">
        <v>0</v>
      </c>
      <c r="J12" s="338">
        <v>4014.67531</v>
      </c>
      <c r="K12" s="338">
        <v>0</v>
      </c>
      <c r="L12" s="338">
        <v>0</v>
      </c>
      <c r="M12" s="338">
        <v>0</v>
      </c>
      <c r="N12" s="338">
        <v>0</v>
      </c>
      <c r="O12" s="338">
        <v>0</v>
      </c>
      <c r="P12" s="338">
        <v>0</v>
      </c>
      <c r="Q12" s="338">
        <v>0</v>
      </c>
      <c r="R12" s="338">
        <v>0</v>
      </c>
      <c r="S12" s="338">
        <v>0</v>
      </c>
      <c r="T12" s="338">
        <v>0</v>
      </c>
      <c r="U12" s="338">
        <v>0</v>
      </c>
      <c r="V12" s="338">
        <v>0</v>
      </c>
      <c r="W12" s="338">
        <v>0</v>
      </c>
      <c r="X12" s="338">
        <v>0</v>
      </c>
      <c r="Y12" s="338">
        <v>0</v>
      </c>
      <c r="Z12" s="338">
        <v>0</v>
      </c>
      <c r="AA12" s="338">
        <v>0</v>
      </c>
      <c r="AB12" s="338">
        <v>0</v>
      </c>
      <c r="AC12" s="338">
        <v>0</v>
      </c>
      <c r="AD12" s="338">
        <v>0</v>
      </c>
      <c r="AE12" s="338">
        <v>0</v>
      </c>
      <c r="AF12" s="338">
        <v>0</v>
      </c>
      <c r="AG12" s="338">
        <v>0</v>
      </c>
      <c r="AH12" s="338">
        <v>0</v>
      </c>
      <c r="AI12" s="338">
        <v>0</v>
      </c>
      <c r="AJ12" s="338">
        <v>0</v>
      </c>
      <c r="AK12" s="338">
        <v>0</v>
      </c>
      <c r="AL12" s="338">
        <v>0</v>
      </c>
      <c r="AM12" s="338">
        <v>0</v>
      </c>
      <c r="AN12" s="338">
        <v>0</v>
      </c>
      <c r="AO12" s="338">
        <v>0</v>
      </c>
      <c r="AP12" s="338">
        <v>0</v>
      </c>
      <c r="AQ12" s="338">
        <v>0</v>
      </c>
      <c r="AR12" s="338">
        <v>0</v>
      </c>
      <c r="AS12" s="338">
        <v>0</v>
      </c>
      <c r="AT12" s="338">
        <v>0</v>
      </c>
      <c r="AU12" s="338">
        <v>0</v>
      </c>
      <c r="AV12" s="338">
        <v>0</v>
      </c>
      <c r="AW12" s="338">
        <v>0</v>
      </c>
      <c r="AX12" s="338">
        <v>0</v>
      </c>
      <c r="AY12" s="353">
        <v>-3765.59531</v>
      </c>
      <c r="AZ12" s="352">
        <v>249.08000000000007</v>
      </c>
      <c r="BA12" s="213"/>
      <c r="BB12" s="213"/>
    </row>
    <row r="13" spans="1:54" s="215" customFormat="1" ht="18.75">
      <c r="A13" s="250" t="s">
        <v>82</v>
      </c>
      <c r="B13" s="251" t="s">
        <v>83</v>
      </c>
      <c r="C13" s="252" t="s">
        <v>48</v>
      </c>
      <c r="D13" s="338">
        <v>0</v>
      </c>
      <c r="E13" s="338">
        <v>0</v>
      </c>
      <c r="F13" s="338">
        <v>0</v>
      </c>
      <c r="G13" s="338">
        <v>0</v>
      </c>
      <c r="H13" s="338">
        <v>0</v>
      </c>
      <c r="I13" s="338">
        <v>0</v>
      </c>
      <c r="J13" s="338">
        <v>0</v>
      </c>
      <c r="K13" s="338">
        <v>0</v>
      </c>
      <c r="L13" s="338">
        <v>0</v>
      </c>
      <c r="M13" s="338">
        <v>0</v>
      </c>
      <c r="N13" s="338">
        <v>0</v>
      </c>
      <c r="O13" s="338">
        <v>0</v>
      </c>
      <c r="P13" s="338">
        <v>0</v>
      </c>
      <c r="Q13" s="338">
        <v>0</v>
      </c>
      <c r="R13" s="338">
        <v>0</v>
      </c>
      <c r="S13" s="338">
        <v>0</v>
      </c>
      <c r="T13" s="338">
        <v>0</v>
      </c>
      <c r="U13" s="338">
        <v>0</v>
      </c>
      <c r="V13" s="338">
        <v>0</v>
      </c>
      <c r="W13" s="338">
        <v>0</v>
      </c>
      <c r="X13" s="338">
        <v>0</v>
      </c>
      <c r="Y13" s="338">
        <v>0</v>
      </c>
      <c r="Z13" s="338">
        <v>0</v>
      </c>
      <c r="AA13" s="338">
        <v>0</v>
      </c>
      <c r="AB13" s="338">
        <v>0</v>
      </c>
      <c r="AC13" s="338">
        <v>0</v>
      </c>
      <c r="AD13" s="338">
        <v>0</v>
      </c>
      <c r="AE13" s="338">
        <v>0</v>
      </c>
      <c r="AF13" s="338">
        <v>0</v>
      </c>
      <c r="AG13" s="338">
        <v>0</v>
      </c>
      <c r="AH13" s="338">
        <v>0</v>
      </c>
      <c r="AI13" s="338">
        <v>0</v>
      </c>
      <c r="AJ13" s="338">
        <v>0</v>
      </c>
      <c r="AK13" s="338">
        <v>0</v>
      </c>
      <c r="AL13" s="338">
        <v>0</v>
      </c>
      <c r="AM13" s="338">
        <v>0</v>
      </c>
      <c r="AN13" s="338">
        <v>0</v>
      </c>
      <c r="AO13" s="338">
        <v>0</v>
      </c>
      <c r="AP13" s="338">
        <v>0</v>
      </c>
      <c r="AQ13" s="338">
        <v>0</v>
      </c>
      <c r="AR13" s="338">
        <v>0</v>
      </c>
      <c r="AS13" s="338">
        <v>0</v>
      </c>
      <c r="AT13" s="338">
        <v>0</v>
      </c>
      <c r="AU13" s="338">
        <v>0</v>
      </c>
      <c r="AV13" s="338">
        <v>0</v>
      </c>
      <c r="AW13" s="338">
        <v>0</v>
      </c>
      <c r="AX13" s="338">
        <v>0</v>
      </c>
      <c r="AY13" s="353">
        <v>3902</v>
      </c>
      <c r="AZ13" s="352">
        <v>3902</v>
      </c>
      <c r="BA13" s="213"/>
      <c r="BB13" s="213"/>
    </row>
    <row r="14" spans="1:54" s="215" customFormat="1" ht="18.75">
      <c r="A14" s="250" t="s">
        <v>201</v>
      </c>
      <c r="B14" s="251" t="s">
        <v>202</v>
      </c>
      <c r="C14" s="252" t="s">
        <v>203</v>
      </c>
      <c r="D14" s="338">
        <v>1979.96897</v>
      </c>
      <c r="E14" s="338">
        <v>8.83154</v>
      </c>
      <c r="F14" s="338">
        <v>0</v>
      </c>
      <c r="G14" s="338">
        <v>0</v>
      </c>
      <c r="H14" s="338">
        <v>0</v>
      </c>
      <c r="I14" s="338">
        <v>0</v>
      </c>
      <c r="J14" s="338">
        <v>0</v>
      </c>
      <c r="K14" s="338">
        <v>0</v>
      </c>
      <c r="L14" s="338">
        <v>1971.1374299999998</v>
      </c>
      <c r="M14" s="338">
        <v>0</v>
      </c>
      <c r="N14" s="338">
        <v>0</v>
      </c>
      <c r="O14" s="338">
        <v>8.83154</v>
      </c>
      <c r="P14" s="338" t="s">
        <v>348</v>
      </c>
      <c r="Q14" s="338">
        <v>0</v>
      </c>
      <c r="R14" s="338">
        <v>0</v>
      </c>
      <c r="S14" s="338">
        <v>0</v>
      </c>
      <c r="T14" s="338">
        <v>0</v>
      </c>
      <c r="U14" s="338">
        <v>0</v>
      </c>
      <c r="V14" s="338">
        <v>0</v>
      </c>
      <c r="W14" s="338">
        <v>0</v>
      </c>
      <c r="X14" s="338">
        <v>0</v>
      </c>
      <c r="Y14" s="338">
        <v>0</v>
      </c>
      <c r="Z14" s="338">
        <v>0</v>
      </c>
      <c r="AA14" s="338">
        <v>0</v>
      </c>
      <c r="AB14" s="338">
        <v>0</v>
      </c>
      <c r="AC14" s="338">
        <v>0</v>
      </c>
      <c r="AD14" s="338">
        <v>0</v>
      </c>
      <c r="AE14" s="338">
        <v>0</v>
      </c>
      <c r="AF14" s="338">
        <v>0</v>
      </c>
      <c r="AG14" s="338">
        <v>0</v>
      </c>
      <c r="AH14" s="338">
        <v>0</v>
      </c>
      <c r="AI14" s="338">
        <v>0</v>
      </c>
      <c r="AJ14" s="338">
        <v>0</v>
      </c>
      <c r="AK14" s="338">
        <v>0</v>
      </c>
      <c r="AL14" s="338">
        <v>0</v>
      </c>
      <c r="AM14" s="338">
        <v>0</v>
      </c>
      <c r="AN14" s="338">
        <v>0</v>
      </c>
      <c r="AO14" s="338">
        <v>0</v>
      </c>
      <c r="AP14" s="338">
        <v>0</v>
      </c>
      <c r="AQ14" s="338">
        <v>0</v>
      </c>
      <c r="AR14" s="338">
        <v>0</v>
      </c>
      <c r="AS14" s="338">
        <v>0</v>
      </c>
      <c r="AT14" s="338">
        <v>0</v>
      </c>
      <c r="AU14" s="338">
        <v>0</v>
      </c>
      <c r="AV14" s="338">
        <v>0</v>
      </c>
      <c r="AW14" s="338">
        <v>0</v>
      </c>
      <c r="AX14" s="338">
        <v>8.83154</v>
      </c>
      <c r="AY14" s="353">
        <v>985.34103</v>
      </c>
      <c r="AZ14" s="352">
        <v>2965.31</v>
      </c>
      <c r="BA14" s="213"/>
      <c r="BB14" s="213"/>
    </row>
    <row r="15" spans="1:54" s="214" customFormat="1" ht="18.75">
      <c r="A15" s="250" t="s">
        <v>84</v>
      </c>
      <c r="B15" s="251" t="s">
        <v>85</v>
      </c>
      <c r="C15" s="252" t="s">
        <v>46</v>
      </c>
      <c r="D15" s="338">
        <v>96.33216</v>
      </c>
      <c r="E15" s="338">
        <v>0</v>
      </c>
      <c r="F15" s="338">
        <v>0</v>
      </c>
      <c r="G15" s="338">
        <v>0</v>
      </c>
      <c r="H15" s="338">
        <v>0</v>
      </c>
      <c r="I15" s="338">
        <v>0</v>
      </c>
      <c r="J15" s="338">
        <v>0</v>
      </c>
      <c r="K15" s="338">
        <v>0</v>
      </c>
      <c r="L15" s="338">
        <v>0</v>
      </c>
      <c r="M15" s="338">
        <v>96.30216000000001</v>
      </c>
      <c r="N15" s="338">
        <v>0</v>
      </c>
      <c r="O15" s="338">
        <v>0</v>
      </c>
      <c r="P15" s="338">
        <v>0.03</v>
      </c>
      <c r="Q15" s="338">
        <v>0</v>
      </c>
      <c r="R15" s="338">
        <v>0</v>
      </c>
      <c r="S15" s="338">
        <v>0</v>
      </c>
      <c r="T15" s="338">
        <v>0</v>
      </c>
      <c r="U15" s="338">
        <v>0</v>
      </c>
      <c r="V15" s="338">
        <v>0</v>
      </c>
      <c r="W15" s="338">
        <v>0</v>
      </c>
      <c r="X15" s="338">
        <v>0</v>
      </c>
      <c r="Y15" s="338">
        <v>0</v>
      </c>
      <c r="Z15" s="338">
        <v>0</v>
      </c>
      <c r="AA15" s="338">
        <v>0</v>
      </c>
      <c r="AB15" s="338">
        <v>0</v>
      </c>
      <c r="AC15" s="338">
        <v>0</v>
      </c>
      <c r="AD15" s="338">
        <v>0</v>
      </c>
      <c r="AE15" s="338">
        <v>0</v>
      </c>
      <c r="AF15" s="338">
        <v>0</v>
      </c>
      <c r="AG15" s="338">
        <v>0</v>
      </c>
      <c r="AH15" s="338">
        <v>0</v>
      </c>
      <c r="AI15" s="338">
        <v>0.03</v>
      </c>
      <c r="AJ15" s="338">
        <v>0</v>
      </c>
      <c r="AK15" s="338">
        <v>0</v>
      </c>
      <c r="AL15" s="338">
        <v>0</v>
      </c>
      <c r="AM15" s="338">
        <v>0</v>
      </c>
      <c r="AN15" s="338">
        <v>0</v>
      </c>
      <c r="AO15" s="338">
        <v>0</v>
      </c>
      <c r="AP15" s="338">
        <v>0</v>
      </c>
      <c r="AQ15" s="338">
        <v>0</v>
      </c>
      <c r="AR15" s="338">
        <v>0</v>
      </c>
      <c r="AS15" s="338">
        <v>0</v>
      </c>
      <c r="AT15" s="338">
        <v>0</v>
      </c>
      <c r="AU15" s="338">
        <v>0</v>
      </c>
      <c r="AV15" s="338">
        <v>0</v>
      </c>
      <c r="AW15" s="338">
        <v>0</v>
      </c>
      <c r="AX15" s="338">
        <v>0.03</v>
      </c>
      <c r="AY15" s="353">
        <v>27.662840000000017</v>
      </c>
      <c r="AZ15" s="352">
        <v>123.99500000000002</v>
      </c>
      <c r="BA15" s="213"/>
      <c r="BB15" s="213"/>
    </row>
    <row r="16" spans="1:54" s="214" customFormat="1" ht="18.75">
      <c r="A16" s="250" t="s">
        <v>204</v>
      </c>
      <c r="B16" s="251" t="s">
        <v>205</v>
      </c>
      <c r="C16" s="253" t="s">
        <v>206</v>
      </c>
      <c r="D16" s="338">
        <v>0</v>
      </c>
      <c r="E16" s="338">
        <v>0</v>
      </c>
      <c r="F16" s="338">
        <v>0</v>
      </c>
      <c r="G16" s="338">
        <v>0</v>
      </c>
      <c r="H16" s="338">
        <v>0</v>
      </c>
      <c r="I16" s="338">
        <v>0</v>
      </c>
      <c r="J16" s="338">
        <v>0</v>
      </c>
      <c r="K16" s="338">
        <v>0</v>
      </c>
      <c r="L16" s="338">
        <v>0</v>
      </c>
      <c r="M16" s="338">
        <v>0</v>
      </c>
      <c r="N16" s="338">
        <v>0</v>
      </c>
      <c r="O16" s="338">
        <v>0</v>
      </c>
      <c r="P16" s="338">
        <v>0</v>
      </c>
      <c r="Q16" s="338">
        <v>0</v>
      </c>
      <c r="R16" s="338">
        <v>0</v>
      </c>
      <c r="S16" s="338">
        <v>0</v>
      </c>
      <c r="T16" s="338">
        <v>0</v>
      </c>
      <c r="U16" s="338">
        <v>0</v>
      </c>
      <c r="V16" s="338">
        <v>0</v>
      </c>
      <c r="W16" s="338">
        <v>0</v>
      </c>
      <c r="X16" s="338">
        <v>0</v>
      </c>
      <c r="Y16" s="338">
        <v>0</v>
      </c>
      <c r="Z16" s="338">
        <v>0</v>
      </c>
      <c r="AA16" s="338">
        <v>0</v>
      </c>
      <c r="AB16" s="338">
        <v>0</v>
      </c>
      <c r="AC16" s="338">
        <v>0</v>
      </c>
      <c r="AD16" s="338">
        <v>0</v>
      </c>
      <c r="AE16" s="338">
        <v>0</v>
      </c>
      <c r="AF16" s="338">
        <v>0</v>
      </c>
      <c r="AG16" s="338">
        <v>0</v>
      </c>
      <c r="AH16" s="338">
        <v>0</v>
      </c>
      <c r="AI16" s="338">
        <v>0</v>
      </c>
      <c r="AJ16" s="338">
        <v>0</v>
      </c>
      <c r="AK16" s="338">
        <v>0</v>
      </c>
      <c r="AL16" s="338">
        <v>0</v>
      </c>
      <c r="AM16" s="338">
        <v>0</v>
      </c>
      <c r="AN16" s="338">
        <v>0</v>
      </c>
      <c r="AO16" s="338">
        <v>0</v>
      </c>
      <c r="AP16" s="338">
        <v>0</v>
      </c>
      <c r="AQ16" s="338">
        <v>0</v>
      </c>
      <c r="AR16" s="338">
        <v>0</v>
      </c>
      <c r="AS16" s="338">
        <v>0</v>
      </c>
      <c r="AT16" s="338">
        <v>0</v>
      </c>
      <c r="AU16" s="338">
        <v>0</v>
      </c>
      <c r="AV16" s="338">
        <v>0</v>
      </c>
      <c r="AW16" s="338">
        <v>0</v>
      </c>
      <c r="AX16" s="338">
        <v>0</v>
      </c>
      <c r="AY16" s="353">
        <v>0</v>
      </c>
      <c r="AZ16" s="338">
        <v>0</v>
      </c>
      <c r="BA16" s="213"/>
      <c r="BB16" s="213"/>
    </row>
    <row r="17" spans="1:54" s="214" customFormat="1" ht="18.75">
      <c r="A17" s="250" t="s">
        <v>86</v>
      </c>
      <c r="B17" s="251" t="s">
        <v>87</v>
      </c>
      <c r="C17" s="253" t="s">
        <v>88</v>
      </c>
      <c r="D17" s="338">
        <v>37.960899999999995</v>
      </c>
      <c r="E17" s="338">
        <v>0</v>
      </c>
      <c r="F17" s="338">
        <v>0</v>
      </c>
      <c r="G17" s="338">
        <v>0</v>
      </c>
      <c r="H17" s="338">
        <v>0</v>
      </c>
      <c r="I17" s="338">
        <v>0</v>
      </c>
      <c r="J17" s="338">
        <v>0</v>
      </c>
      <c r="K17" s="338">
        <v>0</v>
      </c>
      <c r="L17" s="338">
        <v>0</v>
      </c>
      <c r="M17" s="338">
        <v>0</v>
      </c>
      <c r="N17" s="338">
        <v>0</v>
      </c>
      <c r="O17" s="338">
        <v>37.960899999999995</v>
      </c>
      <c r="P17" s="338">
        <v>0</v>
      </c>
      <c r="Q17" s="338">
        <v>0</v>
      </c>
      <c r="R17" s="338">
        <v>0</v>
      </c>
      <c r="S17" s="338">
        <v>0</v>
      </c>
      <c r="T17" s="338">
        <v>0</v>
      </c>
      <c r="U17" s="338">
        <v>0</v>
      </c>
      <c r="V17" s="338">
        <v>0</v>
      </c>
      <c r="W17" s="338">
        <v>0</v>
      </c>
      <c r="X17" s="338">
        <v>0</v>
      </c>
      <c r="Y17" s="338">
        <v>0</v>
      </c>
      <c r="Z17" s="338">
        <v>0</v>
      </c>
      <c r="AA17" s="338">
        <v>0</v>
      </c>
      <c r="AB17" s="338">
        <v>0</v>
      </c>
      <c r="AC17" s="338">
        <v>0</v>
      </c>
      <c r="AD17" s="338">
        <v>0</v>
      </c>
      <c r="AE17" s="338">
        <v>0</v>
      </c>
      <c r="AF17" s="338">
        <v>0</v>
      </c>
      <c r="AG17" s="338">
        <v>0</v>
      </c>
      <c r="AH17" s="338">
        <v>0</v>
      </c>
      <c r="AI17" s="338">
        <v>0</v>
      </c>
      <c r="AJ17" s="338">
        <v>0</v>
      </c>
      <c r="AK17" s="338">
        <v>0</v>
      </c>
      <c r="AL17" s="338">
        <v>0</v>
      </c>
      <c r="AM17" s="338">
        <v>0</v>
      </c>
      <c r="AN17" s="338">
        <v>0</v>
      </c>
      <c r="AO17" s="338">
        <v>0</v>
      </c>
      <c r="AP17" s="338">
        <v>0</v>
      </c>
      <c r="AQ17" s="338">
        <v>0</v>
      </c>
      <c r="AR17" s="338">
        <v>0</v>
      </c>
      <c r="AS17" s="338">
        <v>0</v>
      </c>
      <c r="AT17" s="338">
        <v>0</v>
      </c>
      <c r="AU17" s="338">
        <v>0</v>
      </c>
      <c r="AV17" s="338">
        <v>0</v>
      </c>
      <c r="AW17" s="338">
        <v>0</v>
      </c>
      <c r="AX17" s="338">
        <v>0</v>
      </c>
      <c r="AY17" s="353">
        <v>131.70839999999998</v>
      </c>
      <c r="AZ17" s="338">
        <v>169.6693</v>
      </c>
      <c r="BA17" s="213"/>
      <c r="BB17" s="213"/>
    </row>
    <row r="18" spans="1:54" s="255" customFormat="1" ht="18.75">
      <c r="A18" s="349">
        <v>2</v>
      </c>
      <c r="B18" s="350" t="s">
        <v>89</v>
      </c>
      <c r="C18" s="351" t="s">
        <v>90</v>
      </c>
      <c r="D18" s="352">
        <v>5756.59401</v>
      </c>
      <c r="E18" s="352">
        <v>0</v>
      </c>
      <c r="F18" s="352">
        <v>0</v>
      </c>
      <c r="G18" s="352">
        <v>0</v>
      </c>
      <c r="H18" s="352">
        <v>0</v>
      </c>
      <c r="I18" s="352">
        <v>0</v>
      </c>
      <c r="J18" s="352">
        <v>0</v>
      </c>
      <c r="K18" s="352">
        <v>0</v>
      </c>
      <c r="L18" s="352">
        <v>0</v>
      </c>
      <c r="M18" s="352">
        <v>0</v>
      </c>
      <c r="N18" s="352">
        <v>0</v>
      </c>
      <c r="O18" s="352">
        <v>0</v>
      </c>
      <c r="P18" s="352">
        <v>5756.59401</v>
      </c>
      <c r="Q18" s="352">
        <v>0</v>
      </c>
      <c r="R18" s="352">
        <v>0</v>
      </c>
      <c r="S18" s="352">
        <v>0</v>
      </c>
      <c r="T18" s="352">
        <v>0</v>
      </c>
      <c r="U18" s="352">
        <v>0</v>
      </c>
      <c r="V18" s="352">
        <v>0</v>
      </c>
      <c r="W18" s="352">
        <v>0</v>
      </c>
      <c r="X18" s="352">
        <v>0</v>
      </c>
      <c r="Y18" s="352">
        <v>0.214</v>
      </c>
      <c r="Z18" s="352">
        <v>0</v>
      </c>
      <c r="AA18" s="352">
        <v>0</v>
      </c>
      <c r="AB18" s="352">
        <v>0</v>
      </c>
      <c r="AC18" s="352">
        <v>0</v>
      </c>
      <c r="AD18" s="352">
        <v>0</v>
      </c>
      <c r="AE18" s="352">
        <v>0</v>
      </c>
      <c r="AF18" s="352">
        <v>0</v>
      </c>
      <c r="AG18" s="352">
        <v>0.7184999999999999</v>
      </c>
      <c r="AH18" s="352">
        <v>0</v>
      </c>
      <c r="AI18" s="352">
        <v>0</v>
      </c>
      <c r="AJ18" s="352">
        <v>0</v>
      </c>
      <c r="AK18" s="352">
        <v>0</v>
      </c>
      <c r="AL18" s="352">
        <v>0</v>
      </c>
      <c r="AM18" s="352">
        <v>0</v>
      </c>
      <c r="AN18" s="352">
        <v>0</v>
      </c>
      <c r="AO18" s="352">
        <v>0</v>
      </c>
      <c r="AP18" s="352">
        <v>0</v>
      </c>
      <c r="AQ18" s="352">
        <v>0</v>
      </c>
      <c r="AR18" s="352">
        <v>0</v>
      </c>
      <c r="AS18" s="352">
        <v>0</v>
      </c>
      <c r="AT18" s="352">
        <v>0</v>
      </c>
      <c r="AU18" s="352">
        <v>0</v>
      </c>
      <c r="AV18" s="352">
        <v>0</v>
      </c>
      <c r="AW18" s="352">
        <v>0</v>
      </c>
      <c r="AX18" s="352">
        <v>0</v>
      </c>
      <c r="AY18" s="353">
        <v>1060.5783899999997</v>
      </c>
      <c r="AZ18" s="338">
        <v>6817.1723999999995</v>
      </c>
      <c r="BA18" s="249">
        <f>SUM(AZ19:AZ27)+AZ34+AZ36+AZ37+AZ38+AZ39+AZ40+AZ42+AZ43+AZ44+AZ46+AZ47+AZ48+AZ49</f>
        <v>6676.30042</v>
      </c>
      <c r="BB18" s="249"/>
    </row>
    <row r="19" spans="1:54" s="255" customFormat="1" ht="18.75">
      <c r="A19" s="250" t="s">
        <v>91</v>
      </c>
      <c r="B19" s="251" t="s">
        <v>92</v>
      </c>
      <c r="C19" s="252" t="s">
        <v>93</v>
      </c>
      <c r="D19" s="338">
        <v>14.52994</v>
      </c>
      <c r="E19" s="338">
        <v>0</v>
      </c>
      <c r="F19" s="338">
        <v>0</v>
      </c>
      <c r="G19" s="338">
        <v>0</v>
      </c>
      <c r="H19" s="338">
        <v>0</v>
      </c>
      <c r="I19" s="338">
        <v>0</v>
      </c>
      <c r="J19" s="338">
        <v>0</v>
      </c>
      <c r="K19" s="338">
        <v>0</v>
      </c>
      <c r="L19" s="338">
        <v>0</v>
      </c>
      <c r="M19" s="338">
        <v>0</v>
      </c>
      <c r="N19" s="338">
        <v>0</v>
      </c>
      <c r="O19" s="338">
        <v>0</v>
      </c>
      <c r="P19" s="338">
        <v>0</v>
      </c>
      <c r="Q19" s="338">
        <v>14.52994</v>
      </c>
      <c r="R19" s="338">
        <v>0</v>
      </c>
      <c r="S19" s="338">
        <v>0</v>
      </c>
      <c r="T19" s="338">
        <v>0</v>
      </c>
      <c r="U19" s="338">
        <v>0</v>
      </c>
      <c r="V19" s="338">
        <v>0</v>
      </c>
      <c r="W19" s="338">
        <v>0</v>
      </c>
      <c r="X19" s="338">
        <v>0</v>
      </c>
      <c r="Y19" s="338">
        <v>0</v>
      </c>
      <c r="Z19" s="338">
        <v>0</v>
      </c>
      <c r="AA19" s="338">
        <v>0</v>
      </c>
      <c r="AB19" s="338">
        <v>0</v>
      </c>
      <c r="AC19" s="338">
        <v>0</v>
      </c>
      <c r="AD19" s="338">
        <v>0</v>
      </c>
      <c r="AE19" s="338">
        <v>0</v>
      </c>
      <c r="AF19" s="338">
        <v>0</v>
      </c>
      <c r="AG19" s="338">
        <v>0</v>
      </c>
      <c r="AH19" s="338">
        <v>0</v>
      </c>
      <c r="AI19" s="338">
        <v>0</v>
      </c>
      <c r="AJ19" s="338">
        <v>0</v>
      </c>
      <c r="AK19" s="338">
        <v>0</v>
      </c>
      <c r="AL19" s="338">
        <v>0</v>
      </c>
      <c r="AM19" s="338">
        <v>0</v>
      </c>
      <c r="AN19" s="338">
        <v>0</v>
      </c>
      <c r="AO19" s="338">
        <v>0</v>
      </c>
      <c r="AP19" s="338">
        <v>0</v>
      </c>
      <c r="AQ19" s="338">
        <v>0</v>
      </c>
      <c r="AR19" s="338">
        <v>0</v>
      </c>
      <c r="AS19" s="338">
        <v>0</v>
      </c>
      <c r="AT19" s="338">
        <v>0</v>
      </c>
      <c r="AU19" s="338">
        <v>0</v>
      </c>
      <c r="AV19" s="338">
        <v>0</v>
      </c>
      <c r="AW19" s="338">
        <v>0</v>
      </c>
      <c r="AX19" s="338">
        <v>0</v>
      </c>
      <c r="AY19" s="353">
        <v>38.000060000000005</v>
      </c>
      <c r="AZ19" s="338">
        <v>52.53</v>
      </c>
      <c r="BA19" s="249"/>
      <c r="BB19" s="249"/>
    </row>
    <row r="20" spans="1:54" s="258" customFormat="1" ht="18.75">
      <c r="A20" s="250" t="s">
        <v>94</v>
      </c>
      <c r="B20" s="251" t="s">
        <v>95</v>
      </c>
      <c r="C20" s="252" t="s">
        <v>96</v>
      </c>
      <c r="D20" s="338">
        <v>2.76341</v>
      </c>
      <c r="E20" s="338">
        <v>0</v>
      </c>
      <c r="F20" s="338">
        <v>0</v>
      </c>
      <c r="G20" s="338">
        <v>0</v>
      </c>
      <c r="H20" s="338">
        <v>0</v>
      </c>
      <c r="I20" s="338">
        <v>0</v>
      </c>
      <c r="J20" s="338">
        <v>0</v>
      </c>
      <c r="K20" s="338">
        <v>0</v>
      </c>
      <c r="L20" s="338">
        <v>0</v>
      </c>
      <c r="M20" s="338">
        <v>0</v>
      </c>
      <c r="N20" s="338">
        <v>0</v>
      </c>
      <c r="O20" s="338">
        <v>0</v>
      </c>
      <c r="P20" s="338">
        <v>0</v>
      </c>
      <c r="Q20" s="338">
        <v>0</v>
      </c>
      <c r="R20" s="338">
        <v>2.76341</v>
      </c>
      <c r="S20" s="338">
        <v>0</v>
      </c>
      <c r="T20" s="338">
        <v>0</v>
      </c>
      <c r="U20" s="338">
        <v>0</v>
      </c>
      <c r="V20" s="338">
        <v>0</v>
      </c>
      <c r="W20" s="338">
        <v>0</v>
      </c>
      <c r="X20" s="338">
        <v>0</v>
      </c>
      <c r="Y20" s="338">
        <v>0</v>
      </c>
      <c r="Z20" s="338">
        <v>0</v>
      </c>
      <c r="AA20" s="338">
        <v>0</v>
      </c>
      <c r="AB20" s="338">
        <v>0</v>
      </c>
      <c r="AC20" s="338">
        <v>0</v>
      </c>
      <c r="AD20" s="338">
        <v>0</v>
      </c>
      <c r="AE20" s="338">
        <v>0</v>
      </c>
      <c r="AF20" s="338">
        <v>0</v>
      </c>
      <c r="AG20" s="338">
        <v>0</v>
      </c>
      <c r="AH20" s="338">
        <v>0</v>
      </c>
      <c r="AI20" s="338">
        <v>0</v>
      </c>
      <c r="AJ20" s="338">
        <v>0</v>
      </c>
      <c r="AK20" s="338">
        <v>0</v>
      </c>
      <c r="AL20" s="338">
        <v>0</v>
      </c>
      <c r="AM20" s="338">
        <v>0</v>
      </c>
      <c r="AN20" s="338">
        <v>0</v>
      </c>
      <c r="AO20" s="338">
        <v>0</v>
      </c>
      <c r="AP20" s="338">
        <v>0</v>
      </c>
      <c r="AQ20" s="338">
        <v>0</v>
      </c>
      <c r="AR20" s="338">
        <v>0</v>
      </c>
      <c r="AS20" s="338">
        <v>0</v>
      </c>
      <c r="AT20" s="338">
        <v>0</v>
      </c>
      <c r="AU20" s="338">
        <v>0</v>
      </c>
      <c r="AV20" s="338">
        <v>0</v>
      </c>
      <c r="AW20" s="338">
        <v>0</v>
      </c>
      <c r="AX20" s="338">
        <v>0</v>
      </c>
      <c r="AY20" s="353">
        <v>6.236589999999998</v>
      </c>
      <c r="AZ20" s="338">
        <v>8.999999999999998</v>
      </c>
      <c r="BA20" s="249"/>
      <c r="BB20" s="249"/>
    </row>
    <row r="21" spans="1:54" s="258" customFormat="1" ht="18.75">
      <c r="A21" s="250" t="s">
        <v>97</v>
      </c>
      <c r="B21" s="251" t="s">
        <v>98</v>
      </c>
      <c r="C21" s="253" t="s">
        <v>99</v>
      </c>
      <c r="D21" s="338">
        <v>0</v>
      </c>
      <c r="E21" s="338">
        <v>0</v>
      </c>
      <c r="F21" s="338">
        <v>0</v>
      </c>
      <c r="G21" s="338">
        <v>0</v>
      </c>
      <c r="H21" s="338">
        <v>0</v>
      </c>
      <c r="I21" s="338">
        <v>0</v>
      </c>
      <c r="J21" s="338">
        <v>0</v>
      </c>
      <c r="K21" s="338">
        <v>0</v>
      </c>
      <c r="L21" s="338">
        <v>0</v>
      </c>
      <c r="M21" s="338">
        <v>0</v>
      </c>
      <c r="N21" s="338">
        <v>0</v>
      </c>
      <c r="O21" s="338">
        <v>0</v>
      </c>
      <c r="P21" s="338">
        <v>0</v>
      </c>
      <c r="Q21" s="338">
        <v>0</v>
      </c>
      <c r="R21" s="338">
        <v>0</v>
      </c>
      <c r="S21" s="338">
        <v>0</v>
      </c>
      <c r="T21" s="338">
        <v>0</v>
      </c>
      <c r="U21" s="338">
        <v>0</v>
      </c>
      <c r="V21" s="338">
        <v>0</v>
      </c>
      <c r="W21" s="338">
        <v>0</v>
      </c>
      <c r="X21" s="338">
        <v>0</v>
      </c>
      <c r="Y21" s="338">
        <v>0</v>
      </c>
      <c r="Z21" s="338">
        <v>0</v>
      </c>
      <c r="AA21" s="338">
        <v>0</v>
      </c>
      <c r="AB21" s="338">
        <v>0</v>
      </c>
      <c r="AC21" s="338">
        <v>0</v>
      </c>
      <c r="AD21" s="338">
        <v>0</v>
      </c>
      <c r="AE21" s="338">
        <v>0</v>
      </c>
      <c r="AF21" s="338">
        <v>0</v>
      </c>
      <c r="AG21" s="338">
        <v>0</v>
      </c>
      <c r="AH21" s="338">
        <v>0</v>
      </c>
      <c r="AI21" s="338">
        <v>0</v>
      </c>
      <c r="AJ21" s="338">
        <v>0</v>
      </c>
      <c r="AK21" s="338">
        <v>0</v>
      </c>
      <c r="AL21" s="338">
        <v>0</v>
      </c>
      <c r="AM21" s="338">
        <v>0</v>
      </c>
      <c r="AN21" s="338">
        <v>0</v>
      </c>
      <c r="AO21" s="338">
        <v>0</v>
      </c>
      <c r="AP21" s="338">
        <v>0</v>
      </c>
      <c r="AQ21" s="338">
        <v>0</v>
      </c>
      <c r="AR21" s="338">
        <v>0</v>
      </c>
      <c r="AS21" s="338">
        <v>0</v>
      </c>
      <c r="AT21" s="338">
        <v>0</v>
      </c>
      <c r="AU21" s="338">
        <v>0</v>
      </c>
      <c r="AV21" s="338">
        <v>0</v>
      </c>
      <c r="AW21" s="338">
        <v>0</v>
      </c>
      <c r="AX21" s="338">
        <v>0</v>
      </c>
      <c r="AY21" s="353">
        <v>0</v>
      </c>
      <c r="AZ21" s="338">
        <v>0</v>
      </c>
      <c r="BA21" s="249"/>
      <c r="BB21" s="249"/>
    </row>
    <row r="22" spans="1:54" s="255" customFormat="1" ht="18.75">
      <c r="A22" s="250" t="s">
        <v>100</v>
      </c>
      <c r="B22" s="251" t="s">
        <v>101</v>
      </c>
      <c r="C22" s="253" t="s">
        <v>102</v>
      </c>
      <c r="D22" s="338">
        <v>0</v>
      </c>
      <c r="E22" s="338">
        <v>0</v>
      </c>
      <c r="F22" s="338">
        <v>0</v>
      </c>
      <c r="G22" s="338">
        <v>0</v>
      </c>
      <c r="H22" s="338">
        <v>0</v>
      </c>
      <c r="I22" s="338">
        <v>0</v>
      </c>
      <c r="J22" s="338">
        <v>0</v>
      </c>
      <c r="K22" s="338">
        <v>0</v>
      </c>
      <c r="L22" s="338">
        <v>0</v>
      </c>
      <c r="M22" s="338">
        <v>0</v>
      </c>
      <c r="N22" s="338">
        <v>0</v>
      </c>
      <c r="O22" s="338">
        <v>0</v>
      </c>
      <c r="P22" s="338">
        <v>0</v>
      </c>
      <c r="Q22" s="338">
        <v>0</v>
      </c>
      <c r="R22" s="338">
        <v>0</v>
      </c>
      <c r="S22" s="338">
        <v>0</v>
      </c>
      <c r="T22" s="338">
        <v>0</v>
      </c>
      <c r="U22" s="338">
        <v>0</v>
      </c>
      <c r="V22" s="338">
        <v>0</v>
      </c>
      <c r="W22" s="338">
        <v>0</v>
      </c>
      <c r="X22" s="338">
        <v>0</v>
      </c>
      <c r="Y22" s="338">
        <v>0</v>
      </c>
      <c r="Z22" s="338">
        <v>0</v>
      </c>
      <c r="AA22" s="338">
        <v>0</v>
      </c>
      <c r="AB22" s="338">
        <v>0</v>
      </c>
      <c r="AC22" s="338">
        <v>0</v>
      </c>
      <c r="AD22" s="338">
        <v>0</v>
      </c>
      <c r="AE22" s="338">
        <v>0</v>
      </c>
      <c r="AF22" s="338">
        <v>0</v>
      </c>
      <c r="AG22" s="338">
        <v>0</v>
      </c>
      <c r="AH22" s="338">
        <v>0</v>
      </c>
      <c r="AI22" s="338">
        <v>0</v>
      </c>
      <c r="AJ22" s="338">
        <v>0</v>
      </c>
      <c r="AK22" s="338">
        <v>0</v>
      </c>
      <c r="AL22" s="338">
        <v>0</v>
      </c>
      <c r="AM22" s="338">
        <v>0</v>
      </c>
      <c r="AN22" s="338">
        <v>0</v>
      </c>
      <c r="AO22" s="338">
        <v>0</v>
      </c>
      <c r="AP22" s="338">
        <v>0</v>
      </c>
      <c r="AQ22" s="338">
        <v>0</v>
      </c>
      <c r="AR22" s="338">
        <v>0</v>
      </c>
      <c r="AS22" s="338">
        <v>0</v>
      </c>
      <c r="AT22" s="338">
        <v>0</v>
      </c>
      <c r="AU22" s="338">
        <v>0</v>
      </c>
      <c r="AV22" s="338">
        <v>0</v>
      </c>
      <c r="AW22" s="338">
        <v>0</v>
      </c>
      <c r="AX22" s="338">
        <v>0</v>
      </c>
      <c r="AY22" s="353">
        <v>0</v>
      </c>
      <c r="AZ22" s="338">
        <v>0</v>
      </c>
      <c r="BA22" s="249"/>
      <c r="BB22" s="249"/>
    </row>
    <row r="23" spans="1:54" s="255" customFormat="1" ht="18.75">
      <c r="A23" s="250" t="s">
        <v>103</v>
      </c>
      <c r="B23" s="251" t="s">
        <v>104</v>
      </c>
      <c r="C23" s="253" t="s">
        <v>105</v>
      </c>
      <c r="D23" s="338">
        <v>0</v>
      </c>
      <c r="E23" s="338">
        <v>0</v>
      </c>
      <c r="F23" s="338">
        <v>0</v>
      </c>
      <c r="G23" s="338">
        <v>0</v>
      </c>
      <c r="H23" s="338">
        <v>0</v>
      </c>
      <c r="I23" s="338">
        <v>0</v>
      </c>
      <c r="J23" s="338">
        <v>0</v>
      </c>
      <c r="K23" s="338">
        <v>0</v>
      </c>
      <c r="L23" s="338">
        <v>0</v>
      </c>
      <c r="M23" s="338">
        <v>0</v>
      </c>
      <c r="N23" s="338">
        <v>0</v>
      </c>
      <c r="O23" s="338">
        <v>0</v>
      </c>
      <c r="P23" s="338">
        <v>0</v>
      </c>
      <c r="Q23" s="338">
        <v>0</v>
      </c>
      <c r="R23" s="338">
        <v>0</v>
      </c>
      <c r="S23" s="338">
        <v>0</v>
      </c>
      <c r="T23" s="338">
        <v>0</v>
      </c>
      <c r="U23" s="338">
        <v>0</v>
      </c>
      <c r="V23" s="338">
        <v>0</v>
      </c>
      <c r="W23" s="338">
        <v>0</v>
      </c>
      <c r="X23" s="338">
        <v>0</v>
      </c>
      <c r="Y23" s="338">
        <v>0</v>
      </c>
      <c r="Z23" s="338">
        <v>0</v>
      </c>
      <c r="AA23" s="338">
        <v>0</v>
      </c>
      <c r="AB23" s="338">
        <v>0</v>
      </c>
      <c r="AC23" s="338">
        <v>0</v>
      </c>
      <c r="AD23" s="338">
        <v>0</v>
      </c>
      <c r="AE23" s="338">
        <v>0</v>
      </c>
      <c r="AF23" s="338">
        <v>0</v>
      </c>
      <c r="AG23" s="338">
        <v>0</v>
      </c>
      <c r="AH23" s="338">
        <v>0</v>
      </c>
      <c r="AI23" s="338">
        <v>0</v>
      </c>
      <c r="AJ23" s="338">
        <v>0</v>
      </c>
      <c r="AK23" s="338">
        <v>0</v>
      </c>
      <c r="AL23" s="338">
        <v>0</v>
      </c>
      <c r="AM23" s="338">
        <v>0</v>
      </c>
      <c r="AN23" s="338">
        <v>0</v>
      </c>
      <c r="AO23" s="338">
        <v>0</v>
      </c>
      <c r="AP23" s="338">
        <v>0</v>
      </c>
      <c r="AQ23" s="338">
        <v>0</v>
      </c>
      <c r="AR23" s="338">
        <v>0</v>
      </c>
      <c r="AS23" s="338">
        <v>0</v>
      </c>
      <c r="AT23" s="338">
        <v>0</v>
      </c>
      <c r="AU23" s="338">
        <v>0</v>
      </c>
      <c r="AV23" s="338">
        <v>0</v>
      </c>
      <c r="AW23" s="338">
        <v>0</v>
      </c>
      <c r="AX23" s="338">
        <v>0</v>
      </c>
      <c r="AY23" s="353">
        <v>90</v>
      </c>
      <c r="AZ23" s="338">
        <v>90</v>
      </c>
      <c r="BA23" s="249"/>
      <c r="BB23" s="249"/>
    </row>
    <row r="24" spans="1:54" s="255" customFormat="1" ht="26.25" customHeight="1">
      <c r="A24" s="250" t="s">
        <v>106</v>
      </c>
      <c r="B24" s="251" t="s">
        <v>107</v>
      </c>
      <c r="C24" s="253" t="s">
        <v>64</v>
      </c>
      <c r="D24" s="338">
        <v>6.10058</v>
      </c>
      <c r="E24" s="338">
        <v>0</v>
      </c>
      <c r="F24" s="338">
        <v>0</v>
      </c>
      <c r="G24" s="338">
        <v>0</v>
      </c>
      <c r="H24" s="338">
        <v>0</v>
      </c>
      <c r="I24" s="338">
        <v>0</v>
      </c>
      <c r="J24" s="338">
        <v>0</v>
      </c>
      <c r="K24" s="338">
        <v>0</v>
      </c>
      <c r="L24" s="338">
        <v>0</v>
      </c>
      <c r="M24" s="338">
        <v>0</v>
      </c>
      <c r="N24" s="338">
        <v>0</v>
      </c>
      <c r="O24" s="338">
        <v>0</v>
      </c>
      <c r="P24" s="338">
        <v>0</v>
      </c>
      <c r="Q24" s="338">
        <v>0</v>
      </c>
      <c r="R24" s="338">
        <v>0</v>
      </c>
      <c r="S24" s="338">
        <v>0</v>
      </c>
      <c r="T24" s="338">
        <v>0</v>
      </c>
      <c r="U24" s="338">
        <v>0</v>
      </c>
      <c r="V24" s="338">
        <v>6.10058</v>
      </c>
      <c r="W24" s="338">
        <v>0</v>
      </c>
      <c r="X24" s="338">
        <v>0</v>
      </c>
      <c r="Y24" s="338">
        <v>0</v>
      </c>
      <c r="Z24" s="338">
        <v>0</v>
      </c>
      <c r="AA24" s="338">
        <v>0</v>
      </c>
      <c r="AB24" s="338">
        <v>0</v>
      </c>
      <c r="AC24" s="338">
        <v>0</v>
      </c>
      <c r="AD24" s="338">
        <v>0</v>
      </c>
      <c r="AE24" s="338">
        <v>0</v>
      </c>
      <c r="AF24" s="338">
        <v>0</v>
      </c>
      <c r="AG24" s="338">
        <v>0</v>
      </c>
      <c r="AH24" s="338">
        <v>0</v>
      </c>
      <c r="AI24" s="338">
        <v>0</v>
      </c>
      <c r="AJ24" s="338">
        <v>0</v>
      </c>
      <c r="AK24" s="338">
        <v>0</v>
      </c>
      <c r="AL24" s="338">
        <v>0</v>
      </c>
      <c r="AM24" s="338">
        <v>0</v>
      </c>
      <c r="AN24" s="338">
        <v>0</v>
      </c>
      <c r="AO24" s="338">
        <v>0</v>
      </c>
      <c r="AP24" s="338">
        <v>0</v>
      </c>
      <c r="AQ24" s="338">
        <v>0</v>
      </c>
      <c r="AR24" s="338">
        <v>0</v>
      </c>
      <c r="AS24" s="338">
        <v>0</v>
      </c>
      <c r="AT24" s="338">
        <v>0</v>
      </c>
      <c r="AU24" s="338">
        <v>0</v>
      </c>
      <c r="AV24" s="338">
        <v>0</v>
      </c>
      <c r="AW24" s="338">
        <v>0</v>
      </c>
      <c r="AX24" s="338">
        <v>0</v>
      </c>
      <c r="AY24" s="353">
        <v>18.89942</v>
      </c>
      <c r="AZ24" s="338">
        <v>25</v>
      </c>
      <c r="BA24" s="249"/>
      <c r="BB24" s="249"/>
    </row>
    <row r="25" spans="1:54" s="255" customFormat="1" ht="20.25" customHeight="1">
      <c r="A25" s="250" t="s">
        <v>108</v>
      </c>
      <c r="B25" s="251" t="s">
        <v>109</v>
      </c>
      <c r="C25" s="253" t="s">
        <v>110</v>
      </c>
      <c r="D25" s="338">
        <v>68.70094</v>
      </c>
      <c r="E25" s="338">
        <v>0</v>
      </c>
      <c r="F25" s="338">
        <v>0</v>
      </c>
      <c r="G25" s="338">
        <v>0</v>
      </c>
      <c r="H25" s="338">
        <v>0</v>
      </c>
      <c r="I25" s="338">
        <v>0</v>
      </c>
      <c r="J25" s="338">
        <v>0</v>
      </c>
      <c r="K25" s="338">
        <v>0</v>
      </c>
      <c r="L25" s="338">
        <v>0</v>
      </c>
      <c r="M25" s="338">
        <v>0</v>
      </c>
      <c r="N25" s="338">
        <v>0</v>
      </c>
      <c r="O25" s="338">
        <v>0</v>
      </c>
      <c r="P25" s="338">
        <v>0</v>
      </c>
      <c r="Q25" s="338">
        <v>0</v>
      </c>
      <c r="R25" s="338">
        <v>0</v>
      </c>
      <c r="S25" s="338">
        <v>0</v>
      </c>
      <c r="T25" s="338">
        <v>0</v>
      </c>
      <c r="U25" s="338">
        <v>0</v>
      </c>
      <c r="V25" s="338">
        <v>0</v>
      </c>
      <c r="W25" s="338">
        <v>68.70094</v>
      </c>
      <c r="X25" s="338">
        <v>0</v>
      </c>
      <c r="Y25" s="338">
        <v>0</v>
      </c>
      <c r="Z25" s="338">
        <v>0</v>
      </c>
      <c r="AA25" s="338">
        <v>0</v>
      </c>
      <c r="AB25" s="338">
        <v>0</v>
      </c>
      <c r="AC25" s="338">
        <v>0</v>
      </c>
      <c r="AD25" s="338">
        <v>0</v>
      </c>
      <c r="AE25" s="338">
        <v>0</v>
      </c>
      <c r="AF25" s="338">
        <v>0</v>
      </c>
      <c r="AG25" s="338">
        <v>0</v>
      </c>
      <c r="AH25" s="338">
        <v>0</v>
      </c>
      <c r="AI25" s="338">
        <v>0</v>
      </c>
      <c r="AJ25" s="338">
        <v>0</v>
      </c>
      <c r="AK25" s="338">
        <v>0</v>
      </c>
      <c r="AL25" s="338">
        <v>0</v>
      </c>
      <c r="AM25" s="338">
        <v>0</v>
      </c>
      <c r="AN25" s="338">
        <v>0</v>
      </c>
      <c r="AO25" s="338">
        <v>0</v>
      </c>
      <c r="AP25" s="338">
        <v>0</v>
      </c>
      <c r="AQ25" s="338">
        <v>0</v>
      </c>
      <c r="AR25" s="338">
        <v>0</v>
      </c>
      <c r="AS25" s="338">
        <v>0</v>
      </c>
      <c r="AT25" s="338">
        <v>0</v>
      </c>
      <c r="AU25" s="338">
        <v>0</v>
      </c>
      <c r="AV25" s="338">
        <v>0</v>
      </c>
      <c r="AW25" s="338">
        <v>0</v>
      </c>
      <c r="AX25" s="338">
        <v>0</v>
      </c>
      <c r="AY25" s="353">
        <v>102.29906000000003</v>
      </c>
      <c r="AZ25" s="338">
        <v>171.00000000000003</v>
      </c>
      <c r="BA25" s="249"/>
      <c r="BB25" s="249"/>
    </row>
    <row r="26" spans="1:54" s="255" customFormat="1" ht="24" customHeight="1">
      <c r="A26" s="250" t="s">
        <v>111</v>
      </c>
      <c r="B26" s="251" t="s">
        <v>112</v>
      </c>
      <c r="C26" s="253" t="s">
        <v>113</v>
      </c>
      <c r="D26" s="338">
        <v>0</v>
      </c>
      <c r="E26" s="338">
        <v>0</v>
      </c>
      <c r="F26" s="338">
        <v>0</v>
      </c>
      <c r="G26" s="338">
        <v>0</v>
      </c>
      <c r="H26" s="338">
        <v>0</v>
      </c>
      <c r="I26" s="338">
        <v>0</v>
      </c>
      <c r="J26" s="338">
        <v>0</v>
      </c>
      <c r="K26" s="338">
        <v>0</v>
      </c>
      <c r="L26" s="338">
        <v>0</v>
      </c>
      <c r="M26" s="338">
        <v>0</v>
      </c>
      <c r="N26" s="338">
        <v>0</v>
      </c>
      <c r="O26" s="338">
        <v>0</v>
      </c>
      <c r="P26" s="338">
        <v>0</v>
      </c>
      <c r="Q26" s="338">
        <v>0</v>
      </c>
      <c r="R26" s="338">
        <v>0</v>
      </c>
      <c r="S26" s="338">
        <v>0</v>
      </c>
      <c r="T26" s="338">
        <v>0</v>
      </c>
      <c r="U26" s="338">
        <v>0</v>
      </c>
      <c r="V26" s="338">
        <v>0</v>
      </c>
      <c r="W26" s="338">
        <v>0</v>
      </c>
      <c r="X26" s="338">
        <v>0</v>
      </c>
      <c r="Y26" s="338">
        <v>0</v>
      </c>
      <c r="Z26" s="338">
        <v>0</v>
      </c>
      <c r="AA26" s="338">
        <v>0</v>
      </c>
      <c r="AB26" s="338">
        <v>0</v>
      </c>
      <c r="AC26" s="338">
        <v>0</v>
      </c>
      <c r="AD26" s="338">
        <v>0</v>
      </c>
      <c r="AE26" s="338">
        <v>0</v>
      </c>
      <c r="AF26" s="338">
        <v>0</v>
      </c>
      <c r="AG26" s="338">
        <v>0</v>
      </c>
      <c r="AH26" s="338">
        <v>0</v>
      </c>
      <c r="AI26" s="338">
        <v>0</v>
      </c>
      <c r="AJ26" s="338">
        <v>0</v>
      </c>
      <c r="AK26" s="338">
        <v>0</v>
      </c>
      <c r="AL26" s="338">
        <v>0</v>
      </c>
      <c r="AM26" s="338">
        <v>0</v>
      </c>
      <c r="AN26" s="338">
        <v>0</v>
      </c>
      <c r="AO26" s="338">
        <v>0</v>
      </c>
      <c r="AP26" s="338">
        <v>0</v>
      </c>
      <c r="AQ26" s="338">
        <v>0</v>
      </c>
      <c r="AR26" s="338">
        <v>0</v>
      </c>
      <c r="AS26" s="338">
        <v>0</v>
      </c>
      <c r="AT26" s="338">
        <v>0</v>
      </c>
      <c r="AU26" s="338">
        <v>0</v>
      </c>
      <c r="AV26" s="338">
        <v>0</v>
      </c>
      <c r="AW26" s="338">
        <v>0</v>
      </c>
      <c r="AX26" s="338">
        <v>0</v>
      </c>
      <c r="AY26" s="353">
        <v>40</v>
      </c>
      <c r="AZ26" s="338">
        <v>40</v>
      </c>
      <c r="BA26" s="249"/>
      <c r="BB26" s="249"/>
    </row>
    <row r="27" spans="1:54" s="363" customFormat="1" ht="39" customHeight="1">
      <c r="A27" s="250" t="s">
        <v>114</v>
      </c>
      <c r="B27" s="250" t="s">
        <v>115</v>
      </c>
      <c r="C27" s="253" t="s">
        <v>63</v>
      </c>
      <c r="D27" s="361">
        <v>3853.84616</v>
      </c>
      <c r="E27" s="361">
        <v>0</v>
      </c>
      <c r="F27" s="361">
        <v>0</v>
      </c>
      <c r="G27" s="361">
        <v>0</v>
      </c>
      <c r="H27" s="361">
        <v>0</v>
      </c>
      <c r="I27" s="361">
        <v>0</v>
      </c>
      <c r="J27" s="361">
        <v>0</v>
      </c>
      <c r="K27" s="361">
        <v>0</v>
      </c>
      <c r="L27" s="361">
        <v>0</v>
      </c>
      <c r="M27" s="361">
        <v>0</v>
      </c>
      <c r="N27" s="361">
        <v>0</v>
      </c>
      <c r="O27" s="361">
        <v>0</v>
      </c>
      <c r="P27" s="361">
        <v>0</v>
      </c>
      <c r="Q27" s="361">
        <v>0</v>
      </c>
      <c r="R27" s="361">
        <v>0</v>
      </c>
      <c r="S27" s="361">
        <v>0</v>
      </c>
      <c r="T27" s="361">
        <v>0</v>
      </c>
      <c r="U27" s="361">
        <v>0</v>
      </c>
      <c r="V27" s="361">
        <v>0</v>
      </c>
      <c r="W27" s="361">
        <v>0</v>
      </c>
      <c r="X27" s="361">
        <v>0</v>
      </c>
      <c r="Y27" s="361">
        <v>3853.84616</v>
      </c>
      <c r="Z27" s="361">
        <v>0</v>
      </c>
      <c r="AA27" s="361">
        <v>0</v>
      </c>
      <c r="AB27" s="361">
        <v>0</v>
      </c>
      <c r="AC27" s="361">
        <v>0</v>
      </c>
      <c r="AD27" s="361">
        <v>0</v>
      </c>
      <c r="AE27" s="361">
        <v>0</v>
      </c>
      <c r="AF27" s="361">
        <v>0</v>
      </c>
      <c r="AG27" s="361">
        <v>0</v>
      </c>
      <c r="AH27" s="361">
        <v>0</v>
      </c>
      <c r="AI27" s="361">
        <v>0</v>
      </c>
      <c r="AJ27" s="361">
        <v>0</v>
      </c>
      <c r="AK27" s="361">
        <v>0</v>
      </c>
      <c r="AL27" s="361">
        <v>0</v>
      </c>
      <c r="AM27" s="361">
        <v>0</v>
      </c>
      <c r="AN27" s="361">
        <v>0</v>
      </c>
      <c r="AO27" s="361">
        <v>0</v>
      </c>
      <c r="AP27" s="361">
        <v>0</v>
      </c>
      <c r="AQ27" s="361">
        <v>0</v>
      </c>
      <c r="AR27" s="361">
        <v>0</v>
      </c>
      <c r="AS27" s="361">
        <v>0</v>
      </c>
      <c r="AT27" s="361">
        <v>0</v>
      </c>
      <c r="AU27" s="361">
        <v>0</v>
      </c>
      <c r="AV27" s="361">
        <v>0</v>
      </c>
      <c r="AW27" s="361">
        <v>0</v>
      </c>
      <c r="AX27" s="361">
        <v>0</v>
      </c>
      <c r="AY27" s="353">
        <v>502.54186000000027</v>
      </c>
      <c r="AZ27" s="338">
        <v>4356.38802</v>
      </c>
      <c r="BA27" s="362"/>
      <c r="BB27" s="362"/>
    </row>
    <row r="28" spans="1:54" s="255" customFormat="1" ht="27" customHeight="1">
      <c r="A28" s="250"/>
      <c r="B28" s="250" t="s">
        <v>311</v>
      </c>
      <c r="C28" s="253" t="s">
        <v>312</v>
      </c>
      <c r="D28" s="338">
        <v>2.88954</v>
      </c>
      <c r="E28" s="338">
        <v>0</v>
      </c>
      <c r="F28" s="338">
        <v>0</v>
      </c>
      <c r="G28" s="338">
        <v>0</v>
      </c>
      <c r="H28" s="338">
        <v>0</v>
      </c>
      <c r="I28" s="338">
        <v>0</v>
      </c>
      <c r="J28" s="338">
        <v>0</v>
      </c>
      <c r="K28" s="338">
        <v>0</v>
      </c>
      <c r="L28" s="338">
        <v>0</v>
      </c>
      <c r="M28" s="338">
        <v>0</v>
      </c>
      <c r="N28" s="338">
        <v>0</v>
      </c>
      <c r="O28" s="338">
        <v>0</v>
      </c>
      <c r="P28" s="338">
        <v>0</v>
      </c>
      <c r="Q28" s="338">
        <v>0</v>
      </c>
      <c r="R28" s="338">
        <v>0</v>
      </c>
      <c r="S28" s="338">
        <v>0</v>
      </c>
      <c r="T28" s="338">
        <v>0</v>
      </c>
      <c r="U28" s="338">
        <v>0</v>
      </c>
      <c r="V28" s="338">
        <v>0</v>
      </c>
      <c r="W28" s="338">
        <v>0</v>
      </c>
      <c r="X28" s="338">
        <v>0</v>
      </c>
      <c r="Y28" s="338">
        <v>0</v>
      </c>
      <c r="Z28" s="338">
        <v>2.88954</v>
      </c>
      <c r="AA28" s="338">
        <v>0</v>
      </c>
      <c r="AB28" s="338">
        <v>0</v>
      </c>
      <c r="AC28" s="338">
        <v>0</v>
      </c>
      <c r="AD28" s="338">
        <v>0</v>
      </c>
      <c r="AE28" s="338">
        <v>0</v>
      </c>
      <c r="AF28" s="338">
        <v>0</v>
      </c>
      <c r="AG28" s="338">
        <v>0</v>
      </c>
      <c r="AH28" s="338">
        <v>0</v>
      </c>
      <c r="AI28" s="338">
        <v>0</v>
      </c>
      <c r="AJ28" s="338">
        <v>0</v>
      </c>
      <c r="AK28" s="338">
        <v>0</v>
      </c>
      <c r="AL28" s="338">
        <v>0</v>
      </c>
      <c r="AM28" s="338">
        <v>0</v>
      </c>
      <c r="AN28" s="338">
        <v>0</v>
      </c>
      <c r="AO28" s="338">
        <v>0</v>
      </c>
      <c r="AP28" s="338">
        <v>0</v>
      </c>
      <c r="AQ28" s="338">
        <v>0</v>
      </c>
      <c r="AR28" s="338">
        <v>0</v>
      </c>
      <c r="AS28" s="338">
        <v>0</v>
      </c>
      <c r="AT28" s="338">
        <v>0</v>
      </c>
      <c r="AU28" s="338">
        <v>0</v>
      </c>
      <c r="AV28" s="338">
        <v>0</v>
      </c>
      <c r="AW28" s="338">
        <v>0</v>
      </c>
      <c r="AX28" s="338">
        <v>0</v>
      </c>
      <c r="AY28" s="353">
        <v>-0.47151999999999994</v>
      </c>
      <c r="AZ28" s="338">
        <v>2.4180200000000003</v>
      </c>
      <c r="BA28" s="249"/>
      <c r="BB28" s="249"/>
    </row>
    <row r="29" spans="1:54" s="255" customFormat="1" ht="20.25" customHeight="1">
      <c r="A29" s="250"/>
      <c r="B29" s="250" t="s">
        <v>313</v>
      </c>
      <c r="C29" s="253" t="s">
        <v>314</v>
      </c>
      <c r="D29" s="338">
        <v>6.176659999999999</v>
      </c>
      <c r="E29" s="338">
        <v>0</v>
      </c>
      <c r="F29" s="338">
        <v>0</v>
      </c>
      <c r="G29" s="338">
        <v>0</v>
      </c>
      <c r="H29" s="338">
        <v>0</v>
      </c>
      <c r="I29" s="338">
        <v>0</v>
      </c>
      <c r="J29" s="338">
        <v>0</v>
      </c>
      <c r="K29" s="338">
        <v>0</v>
      </c>
      <c r="L29" s="338">
        <v>0</v>
      </c>
      <c r="M29" s="338">
        <v>0</v>
      </c>
      <c r="N29" s="338">
        <v>0</v>
      </c>
      <c r="O29" s="338">
        <v>0</v>
      </c>
      <c r="P29" s="338">
        <v>0</v>
      </c>
      <c r="Q29" s="338">
        <v>0</v>
      </c>
      <c r="R29" s="338">
        <v>0</v>
      </c>
      <c r="S29" s="338">
        <v>0</v>
      </c>
      <c r="T29" s="338">
        <v>0</v>
      </c>
      <c r="U29" s="338">
        <v>0</v>
      </c>
      <c r="V29" s="338">
        <v>0</v>
      </c>
      <c r="W29" s="338">
        <v>0</v>
      </c>
      <c r="X29" s="338">
        <v>0</v>
      </c>
      <c r="Y29" s="338">
        <v>0</v>
      </c>
      <c r="Z29" s="338">
        <v>0</v>
      </c>
      <c r="AA29" s="338">
        <v>6.176659999999999</v>
      </c>
      <c r="AB29" s="338">
        <v>0</v>
      </c>
      <c r="AC29" s="338">
        <v>0</v>
      </c>
      <c r="AD29" s="338">
        <v>0</v>
      </c>
      <c r="AE29" s="338">
        <v>0</v>
      </c>
      <c r="AF29" s="338">
        <v>0</v>
      </c>
      <c r="AG29" s="338">
        <v>0</v>
      </c>
      <c r="AH29" s="338">
        <v>0</v>
      </c>
      <c r="AI29" s="338">
        <v>0</v>
      </c>
      <c r="AJ29" s="338">
        <v>0</v>
      </c>
      <c r="AK29" s="338">
        <v>0</v>
      </c>
      <c r="AL29" s="338">
        <v>0</v>
      </c>
      <c r="AM29" s="338">
        <v>0</v>
      </c>
      <c r="AN29" s="338">
        <v>0</v>
      </c>
      <c r="AO29" s="338">
        <v>0</v>
      </c>
      <c r="AP29" s="338">
        <v>0</v>
      </c>
      <c r="AQ29" s="338">
        <v>0</v>
      </c>
      <c r="AR29" s="338">
        <v>0</v>
      </c>
      <c r="AS29" s="338">
        <v>0</v>
      </c>
      <c r="AT29" s="338">
        <v>0</v>
      </c>
      <c r="AU29" s="338">
        <v>0</v>
      </c>
      <c r="AV29" s="338">
        <v>0</v>
      </c>
      <c r="AW29" s="338">
        <v>0</v>
      </c>
      <c r="AX29" s="338">
        <v>0</v>
      </c>
      <c r="AY29" s="353">
        <v>0.10334000000000021</v>
      </c>
      <c r="AZ29" s="338">
        <v>6.279999999999999</v>
      </c>
      <c r="BA29" s="249"/>
      <c r="BB29" s="249"/>
    </row>
    <row r="30" spans="1:54" s="255" customFormat="1" ht="23.25" customHeight="1">
      <c r="A30" s="250"/>
      <c r="B30" s="250" t="s">
        <v>315</v>
      </c>
      <c r="C30" s="253" t="s">
        <v>316</v>
      </c>
      <c r="D30" s="338">
        <v>74.61554000000001</v>
      </c>
      <c r="E30" s="338">
        <v>0</v>
      </c>
      <c r="F30" s="338">
        <v>0</v>
      </c>
      <c r="G30" s="338">
        <v>0</v>
      </c>
      <c r="H30" s="338">
        <v>0</v>
      </c>
      <c r="I30" s="338">
        <v>0</v>
      </c>
      <c r="J30" s="338">
        <v>0</v>
      </c>
      <c r="K30" s="338">
        <v>0</v>
      </c>
      <c r="L30" s="338">
        <v>0</v>
      </c>
      <c r="M30" s="338">
        <v>0</v>
      </c>
      <c r="N30" s="338">
        <v>0</v>
      </c>
      <c r="O30" s="338">
        <v>0</v>
      </c>
      <c r="P30" s="338">
        <v>0</v>
      </c>
      <c r="Q30" s="338">
        <v>0</v>
      </c>
      <c r="R30" s="338">
        <v>0</v>
      </c>
      <c r="S30" s="338">
        <v>0</v>
      </c>
      <c r="T30" s="338">
        <v>0</v>
      </c>
      <c r="U30" s="338">
        <v>0</v>
      </c>
      <c r="V30" s="338">
        <v>0</v>
      </c>
      <c r="W30" s="338">
        <v>0</v>
      </c>
      <c r="X30" s="338">
        <v>0</v>
      </c>
      <c r="Y30" s="338">
        <v>0</v>
      </c>
      <c r="Z30" s="338">
        <v>0</v>
      </c>
      <c r="AA30" s="338">
        <v>0</v>
      </c>
      <c r="AB30" s="338">
        <v>73.60354000000001</v>
      </c>
      <c r="AC30" s="338">
        <v>0</v>
      </c>
      <c r="AD30" s="338">
        <v>0</v>
      </c>
      <c r="AE30" s="338">
        <v>0</v>
      </c>
      <c r="AF30" s="338">
        <v>0</v>
      </c>
      <c r="AG30" s="338">
        <v>0</v>
      </c>
      <c r="AH30" s="338">
        <v>0</v>
      </c>
      <c r="AI30" s="338">
        <v>0</v>
      </c>
      <c r="AJ30" s="338">
        <v>0</v>
      </c>
      <c r="AK30" s="338">
        <v>0</v>
      </c>
      <c r="AL30" s="338">
        <v>0</v>
      </c>
      <c r="AM30" s="338">
        <v>0</v>
      </c>
      <c r="AN30" s="338">
        <v>0</v>
      </c>
      <c r="AO30" s="338">
        <v>0</v>
      </c>
      <c r="AP30" s="338">
        <v>0</v>
      </c>
      <c r="AQ30" s="338">
        <v>0</v>
      </c>
      <c r="AR30" s="338">
        <v>1.012</v>
      </c>
      <c r="AS30" s="338">
        <v>0</v>
      </c>
      <c r="AT30" s="338">
        <v>0</v>
      </c>
      <c r="AU30" s="338">
        <v>0</v>
      </c>
      <c r="AV30" s="338">
        <v>0</v>
      </c>
      <c r="AW30" s="338">
        <v>0</v>
      </c>
      <c r="AX30" s="338">
        <v>1.012</v>
      </c>
      <c r="AY30" s="353">
        <v>8.38445999999999</v>
      </c>
      <c r="AZ30" s="338">
        <v>83</v>
      </c>
      <c r="BA30" s="249"/>
      <c r="BB30" s="249"/>
    </row>
    <row r="31" spans="1:54" s="255" customFormat="1" ht="18.75" customHeight="1">
      <c r="A31" s="250"/>
      <c r="B31" s="250" t="s">
        <v>317</v>
      </c>
      <c r="C31" s="253" t="s">
        <v>318</v>
      </c>
      <c r="D31" s="338">
        <v>9.653640000000001</v>
      </c>
      <c r="E31" s="338">
        <v>0</v>
      </c>
      <c r="F31" s="338">
        <v>0</v>
      </c>
      <c r="G31" s="338">
        <v>0</v>
      </c>
      <c r="H31" s="338">
        <v>0</v>
      </c>
      <c r="I31" s="338">
        <v>0</v>
      </c>
      <c r="J31" s="338">
        <v>0</v>
      </c>
      <c r="K31" s="338">
        <v>0</v>
      </c>
      <c r="L31" s="338">
        <v>0</v>
      </c>
      <c r="M31" s="338">
        <v>0</v>
      </c>
      <c r="N31" s="338">
        <v>0</v>
      </c>
      <c r="O31" s="338">
        <v>0</v>
      </c>
      <c r="P31" s="338">
        <v>0</v>
      </c>
      <c r="Q31" s="338">
        <v>0</v>
      </c>
      <c r="R31" s="338">
        <v>0</v>
      </c>
      <c r="S31" s="338">
        <v>0</v>
      </c>
      <c r="T31" s="338">
        <v>0</v>
      </c>
      <c r="U31" s="338">
        <v>0</v>
      </c>
      <c r="V31" s="338">
        <v>0</v>
      </c>
      <c r="W31" s="338">
        <v>0</v>
      </c>
      <c r="X31" s="338">
        <v>0</v>
      </c>
      <c r="Y31" s="338">
        <v>0</v>
      </c>
      <c r="Z31" s="338">
        <v>0</v>
      </c>
      <c r="AA31" s="338">
        <v>0</v>
      </c>
      <c r="AB31" s="338">
        <v>0</v>
      </c>
      <c r="AC31" s="338">
        <v>9.653640000000001</v>
      </c>
      <c r="AD31" s="338">
        <v>0</v>
      </c>
      <c r="AE31" s="338">
        <v>0</v>
      </c>
      <c r="AF31" s="338">
        <v>0</v>
      </c>
      <c r="AG31" s="338">
        <v>0</v>
      </c>
      <c r="AH31" s="338">
        <v>0</v>
      </c>
      <c r="AI31" s="338">
        <v>0</v>
      </c>
      <c r="AJ31" s="338">
        <v>0</v>
      </c>
      <c r="AK31" s="338">
        <v>0</v>
      </c>
      <c r="AL31" s="338">
        <v>0</v>
      </c>
      <c r="AM31" s="338">
        <v>0</v>
      </c>
      <c r="AN31" s="338">
        <v>0</v>
      </c>
      <c r="AO31" s="338">
        <v>0</v>
      </c>
      <c r="AP31" s="338">
        <v>0</v>
      </c>
      <c r="AQ31" s="338">
        <v>0</v>
      </c>
      <c r="AR31" s="338">
        <v>0</v>
      </c>
      <c r="AS31" s="338">
        <v>0</v>
      </c>
      <c r="AT31" s="338">
        <v>0</v>
      </c>
      <c r="AU31" s="338">
        <v>0</v>
      </c>
      <c r="AV31" s="338">
        <v>0</v>
      </c>
      <c r="AW31" s="338">
        <v>0</v>
      </c>
      <c r="AX31" s="338">
        <v>0</v>
      </c>
      <c r="AY31" s="353">
        <v>36.34635999999999</v>
      </c>
      <c r="AZ31" s="338">
        <v>45.99999999999999</v>
      </c>
      <c r="BA31" s="249"/>
      <c r="BB31" s="249"/>
    </row>
    <row r="32" spans="1:54" s="255" customFormat="1" ht="24" customHeight="1">
      <c r="A32" s="250"/>
      <c r="B32" s="250" t="s">
        <v>319</v>
      </c>
      <c r="C32" s="253" t="s">
        <v>320</v>
      </c>
      <c r="D32" s="338">
        <v>8.00421</v>
      </c>
      <c r="E32" s="338">
        <v>0</v>
      </c>
      <c r="F32" s="338">
        <v>0</v>
      </c>
      <c r="G32" s="338">
        <v>0</v>
      </c>
      <c r="H32" s="338">
        <v>0</v>
      </c>
      <c r="I32" s="338">
        <v>0</v>
      </c>
      <c r="J32" s="338">
        <v>0</v>
      </c>
      <c r="K32" s="338">
        <v>0</v>
      </c>
      <c r="L32" s="338">
        <v>0</v>
      </c>
      <c r="M32" s="338">
        <v>0</v>
      </c>
      <c r="N32" s="338">
        <v>0</v>
      </c>
      <c r="O32" s="338">
        <v>0</v>
      </c>
      <c r="P32" s="338">
        <v>0</v>
      </c>
      <c r="Q32" s="338">
        <v>0</v>
      </c>
      <c r="R32" s="338">
        <v>0</v>
      </c>
      <c r="S32" s="338">
        <v>0</v>
      </c>
      <c r="T32" s="338">
        <v>0</v>
      </c>
      <c r="U32" s="338">
        <v>0</v>
      </c>
      <c r="V32" s="338">
        <v>0</v>
      </c>
      <c r="W32" s="338">
        <v>0</v>
      </c>
      <c r="X32" s="338">
        <v>0</v>
      </c>
      <c r="Y32" s="338">
        <v>0</v>
      </c>
      <c r="Z32" s="338">
        <v>0</v>
      </c>
      <c r="AA32" s="338">
        <v>0</v>
      </c>
      <c r="AB32" s="338">
        <v>0</v>
      </c>
      <c r="AC32" s="338">
        <v>0</v>
      </c>
      <c r="AD32" s="338">
        <v>8.00421</v>
      </c>
      <c r="AE32" s="338">
        <v>0</v>
      </c>
      <c r="AF32" s="338">
        <v>0</v>
      </c>
      <c r="AG32" s="338">
        <v>0</v>
      </c>
      <c r="AH32" s="338">
        <v>0</v>
      </c>
      <c r="AI32" s="338">
        <v>0</v>
      </c>
      <c r="AJ32" s="338">
        <v>0</v>
      </c>
      <c r="AK32" s="338">
        <v>0</v>
      </c>
      <c r="AL32" s="338">
        <v>0</v>
      </c>
      <c r="AM32" s="338">
        <v>0</v>
      </c>
      <c r="AN32" s="338">
        <v>0</v>
      </c>
      <c r="AO32" s="338">
        <v>0</v>
      </c>
      <c r="AP32" s="338">
        <v>0</v>
      </c>
      <c r="AQ32" s="338">
        <v>0</v>
      </c>
      <c r="AR32" s="338">
        <v>0</v>
      </c>
      <c r="AS32" s="338">
        <v>0</v>
      </c>
      <c r="AT32" s="338">
        <v>0</v>
      </c>
      <c r="AU32" s="338">
        <v>0</v>
      </c>
      <c r="AV32" s="338">
        <v>0</v>
      </c>
      <c r="AW32" s="338">
        <v>0</v>
      </c>
      <c r="AX32" s="338">
        <v>0</v>
      </c>
      <c r="AY32" s="353">
        <v>16.625789999999995</v>
      </c>
      <c r="AZ32" s="338">
        <v>24.629999999999995</v>
      </c>
      <c r="BA32" s="249"/>
      <c r="BB32" s="249"/>
    </row>
    <row r="33" spans="1:54" s="255" customFormat="1" ht="30.75" customHeight="1">
      <c r="A33" s="250"/>
      <c r="B33" s="250" t="s">
        <v>321</v>
      </c>
      <c r="C33" s="253" t="s">
        <v>322</v>
      </c>
      <c r="D33" s="338">
        <v>1468.3578400000001</v>
      </c>
      <c r="E33" s="338">
        <v>0</v>
      </c>
      <c r="F33" s="338">
        <v>0</v>
      </c>
      <c r="G33" s="338">
        <v>0</v>
      </c>
      <c r="H33" s="338">
        <v>0</v>
      </c>
      <c r="I33" s="338">
        <v>0</v>
      </c>
      <c r="J33" s="338">
        <v>0</v>
      </c>
      <c r="K33" s="338">
        <v>0</v>
      </c>
      <c r="L33" s="338">
        <v>0</v>
      </c>
      <c r="M33" s="338">
        <v>0</v>
      </c>
      <c r="N33" s="338">
        <v>0</v>
      </c>
      <c r="O33" s="338">
        <v>0</v>
      </c>
      <c r="P33" s="338">
        <v>0</v>
      </c>
      <c r="Q33" s="338">
        <v>0</v>
      </c>
      <c r="R33" s="338">
        <v>0</v>
      </c>
      <c r="S33" s="338">
        <v>0</v>
      </c>
      <c r="T33" s="338">
        <v>0</v>
      </c>
      <c r="U33" s="338">
        <v>0</v>
      </c>
      <c r="V33" s="338">
        <v>0</v>
      </c>
      <c r="W33" s="338">
        <v>0</v>
      </c>
      <c r="X33" s="338">
        <v>0</v>
      </c>
      <c r="Y33" s="338">
        <v>0</v>
      </c>
      <c r="Z33" s="338">
        <v>0</v>
      </c>
      <c r="AA33" s="338">
        <v>0</v>
      </c>
      <c r="AB33" s="338">
        <v>0</v>
      </c>
      <c r="AC33" s="338">
        <v>0</v>
      </c>
      <c r="AD33" s="338">
        <v>0</v>
      </c>
      <c r="AE33" s="338">
        <v>1468.3578400000001</v>
      </c>
      <c r="AF33" s="338">
        <v>0</v>
      </c>
      <c r="AG33" s="338">
        <v>0</v>
      </c>
      <c r="AH33" s="338">
        <v>0</v>
      </c>
      <c r="AI33" s="338">
        <v>0</v>
      </c>
      <c r="AJ33" s="338">
        <v>0</v>
      </c>
      <c r="AK33" s="338">
        <v>0</v>
      </c>
      <c r="AL33" s="338">
        <v>0</v>
      </c>
      <c r="AM33" s="338">
        <v>0</v>
      </c>
      <c r="AN33" s="338">
        <v>0</v>
      </c>
      <c r="AO33" s="338">
        <v>0</v>
      </c>
      <c r="AP33" s="338">
        <v>0</v>
      </c>
      <c r="AQ33" s="338">
        <v>0</v>
      </c>
      <c r="AR33" s="338">
        <v>0</v>
      </c>
      <c r="AS33" s="338">
        <v>0</v>
      </c>
      <c r="AT33" s="338">
        <v>0</v>
      </c>
      <c r="AU33" s="338">
        <v>0</v>
      </c>
      <c r="AV33" s="338">
        <v>0</v>
      </c>
      <c r="AW33" s="338">
        <v>0</v>
      </c>
      <c r="AX33" s="338">
        <v>0</v>
      </c>
      <c r="AY33" s="353">
        <v>99.88215999999966</v>
      </c>
      <c r="AZ33" s="338">
        <v>1568.2399999999998</v>
      </c>
      <c r="BA33" s="249"/>
      <c r="BB33" s="249"/>
    </row>
    <row r="34" spans="1:54" s="255" customFormat="1" ht="27" customHeight="1">
      <c r="A34" s="250" t="s">
        <v>116</v>
      </c>
      <c r="B34" s="251" t="s">
        <v>117</v>
      </c>
      <c r="C34" s="253" t="s">
        <v>118</v>
      </c>
      <c r="D34" s="338">
        <v>18.00656</v>
      </c>
      <c r="E34" s="338">
        <v>0</v>
      </c>
      <c r="F34" s="338">
        <v>0</v>
      </c>
      <c r="G34" s="338">
        <v>0</v>
      </c>
      <c r="H34" s="338">
        <v>0</v>
      </c>
      <c r="I34" s="338">
        <v>0</v>
      </c>
      <c r="J34" s="338">
        <v>0</v>
      </c>
      <c r="K34" s="338">
        <v>0</v>
      </c>
      <c r="L34" s="338">
        <v>0</v>
      </c>
      <c r="M34" s="338">
        <v>0</v>
      </c>
      <c r="N34" s="338">
        <v>0</v>
      </c>
      <c r="O34" s="338">
        <v>0</v>
      </c>
      <c r="P34" s="338">
        <v>0</v>
      </c>
      <c r="Q34" s="338">
        <v>0</v>
      </c>
      <c r="R34" s="338">
        <v>0</v>
      </c>
      <c r="S34" s="338">
        <v>0</v>
      </c>
      <c r="T34" s="338">
        <v>0</v>
      </c>
      <c r="U34" s="338">
        <v>0</v>
      </c>
      <c r="V34" s="338">
        <v>0</v>
      </c>
      <c r="W34" s="338">
        <v>0</v>
      </c>
      <c r="X34" s="338">
        <v>0</v>
      </c>
      <c r="Y34" s="338">
        <v>0</v>
      </c>
      <c r="Z34" s="338">
        <v>0</v>
      </c>
      <c r="AA34" s="338">
        <v>0</v>
      </c>
      <c r="AB34" s="338">
        <v>0</v>
      </c>
      <c r="AC34" s="338">
        <v>0</v>
      </c>
      <c r="AD34" s="338">
        <v>0</v>
      </c>
      <c r="AE34" s="338">
        <v>0</v>
      </c>
      <c r="AF34" s="338">
        <v>18.00656</v>
      </c>
      <c r="AG34" s="338">
        <v>0</v>
      </c>
      <c r="AH34" s="338">
        <v>0</v>
      </c>
      <c r="AI34" s="338">
        <v>0</v>
      </c>
      <c r="AJ34" s="338">
        <v>0</v>
      </c>
      <c r="AK34" s="338">
        <v>0</v>
      </c>
      <c r="AL34" s="338">
        <v>0</v>
      </c>
      <c r="AM34" s="338">
        <v>0</v>
      </c>
      <c r="AN34" s="338">
        <v>0</v>
      </c>
      <c r="AO34" s="338">
        <v>0</v>
      </c>
      <c r="AP34" s="338">
        <v>0</v>
      </c>
      <c r="AQ34" s="338">
        <v>0</v>
      </c>
      <c r="AR34" s="338">
        <v>0</v>
      </c>
      <c r="AS34" s="338">
        <v>0</v>
      </c>
      <c r="AT34" s="338">
        <v>0</v>
      </c>
      <c r="AU34" s="338">
        <v>0</v>
      </c>
      <c r="AV34" s="338">
        <v>0</v>
      </c>
      <c r="AW34" s="338">
        <v>0</v>
      </c>
      <c r="AX34" s="338">
        <v>0</v>
      </c>
      <c r="AY34" s="353">
        <v>-18.00656</v>
      </c>
      <c r="AZ34" s="338">
        <v>0</v>
      </c>
      <c r="BA34" s="249"/>
      <c r="BB34" s="249"/>
    </row>
    <row r="35" spans="1:54" s="255" customFormat="1" ht="40.5" customHeight="1">
      <c r="A35" s="250" t="s">
        <v>119</v>
      </c>
      <c r="B35" s="251" t="s">
        <v>120</v>
      </c>
      <c r="C35" s="253" t="s">
        <v>121</v>
      </c>
      <c r="D35" s="338">
        <v>0</v>
      </c>
      <c r="E35" s="338">
        <v>0</v>
      </c>
      <c r="F35" s="338">
        <v>0</v>
      </c>
      <c r="G35" s="338">
        <v>0</v>
      </c>
      <c r="H35" s="338">
        <v>0</v>
      </c>
      <c r="I35" s="338">
        <v>0</v>
      </c>
      <c r="J35" s="338">
        <v>0</v>
      </c>
      <c r="K35" s="338">
        <v>0</v>
      </c>
      <c r="L35" s="338">
        <v>0</v>
      </c>
      <c r="M35" s="338">
        <v>0</v>
      </c>
      <c r="N35" s="338">
        <v>0</v>
      </c>
      <c r="O35" s="338">
        <v>0</v>
      </c>
      <c r="P35" s="338">
        <v>0</v>
      </c>
      <c r="Q35" s="338">
        <v>0</v>
      </c>
      <c r="R35" s="338">
        <v>0</v>
      </c>
      <c r="S35" s="338">
        <v>0</v>
      </c>
      <c r="T35" s="338">
        <v>0</v>
      </c>
      <c r="U35" s="338">
        <v>0</v>
      </c>
      <c r="V35" s="338">
        <v>0</v>
      </c>
      <c r="W35" s="338">
        <v>0</v>
      </c>
      <c r="X35" s="338">
        <v>0</v>
      </c>
      <c r="Y35" s="338">
        <v>0</v>
      </c>
      <c r="Z35" s="338">
        <v>0</v>
      </c>
      <c r="AA35" s="338">
        <v>0</v>
      </c>
      <c r="AB35" s="338">
        <v>0</v>
      </c>
      <c r="AC35" s="338">
        <v>0</v>
      </c>
      <c r="AD35" s="338">
        <v>0</v>
      </c>
      <c r="AE35" s="338">
        <v>0</v>
      </c>
      <c r="AF35" s="338">
        <v>0</v>
      </c>
      <c r="AG35" s="338">
        <v>0</v>
      </c>
      <c r="AH35" s="338">
        <v>0</v>
      </c>
      <c r="AI35" s="338">
        <v>0</v>
      </c>
      <c r="AJ35" s="338">
        <v>0</v>
      </c>
      <c r="AK35" s="338">
        <v>0</v>
      </c>
      <c r="AL35" s="338">
        <v>0</v>
      </c>
      <c r="AM35" s="338">
        <v>0</v>
      </c>
      <c r="AN35" s="338">
        <v>0</v>
      </c>
      <c r="AO35" s="338">
        <v>0</v>
      </c>
      <c r="AP35" s="338">
        <v>0</v>
      </c>
      <c r="AQ35" s="338">
        <v>0</v>
      </c>
      <c r="AR35" s="338">
        <v>0</v>
      </c>
      <c r="AS35" s="338">
        <v>0</v>
      </c>
      <c r="AT35" s="338">
        <v>0</v>
      </c>
      <c r="AU35" s="338">
        <v>0</v>
      </c>
      <c r="AV35" s="338">
        <v>0</v>
      </c>
      <c r="AW35" s="338">
        <v>0</v>
      </c>
      <c r="AX35" s="338">
        <v>0</v>
      </c>
      <c r="AY35" s="353">
        <v>135</v>
      </c>
      <c r="AZ35" s="338">
        <v>135</v>
      </c>
      <c r="BA35" s="249"/>
      <c r="BB35" s="249"/>
    </row>
    <row r="36" spans="1:54" s="255" customFormat="1" ht="32.25" customHeight="1">
      <c r="A36" s="250" t="s">
        <v>122</v>
      </c>
      <c r="B36" s="251" t="s">
        <v>123</v>
      </c>
      <c r="C36" s="253" t="s">
        <v>124</v>
      </c>
      <c r="D36" s="338">
        <v>1.42416</v>
      </c>
      <c r="E36" s="338">
        <v>0</v>
      </c>
      <c r="F36" s="338">
        <v>0</v>
      </c>
      <c r="G36" s="338">
        <v>0</v>
      </c>
      <c r="H36" s="338">
        <v>0</v>
      </c>
      <c r="I36" s="338">
        <v>0</v>
      </c>
      <c r="J36" s="338">
        <v>0</v>
      </c>
      <c r="K36" s="338">
        <v>0</v>
      </c>
      <c r="L36" s="338">
        <v>0</v>
      </c>
      <c r="M36" s="338">
        <v>0</v>
      </c>
      <c r="N36" s="338">
        <v>0</v>
      </c>
      <c r="O36" s="338">
        <v>0</v>
      </c>
      <c r="P36" s="338">
        <v>0</v>
      </c>
      <c r="Q36" s="338">
        <v>0</v>
      </c>
      <c r="R36" s="338">
        <v>0</v>
      </c>
      <c r="S36" s="338">
        <v>0</v>
      </c>
      <c r="T36" s="338">
        <v>0</v>
      </c>
      <c r="U36" s="338">
        <v>0</v>
      </c>
      <c r="V36" s="338">
        <v>0</v>
      </c>
      <c r="W36" s="338">
        <v>0</v>
      </c>
      <c r="X36" s="338">
        <v>0</v>
      </c>
      <c r="Y36" s="338">
        <v>0</v>
      </c>
      <c r="Z36" s="338">
        <v>0</v>
      </c>
      <c r="AA36" s="338">
        <v>0</v>
      </c>
      <c r="AB36" s="338">
        <v>0</v>
      </c>
      <c r="AC36" s="338">
        <v>0</v>
      </c>
      <c r="AD36" s="338">
        <v>0</v>
      </c>
      <c r="AE36" s="338">
        <v>0</v>
      </c>
      <c r="AF36" s="338">
        <v>0</v>
      </c>
      <c r="AG36" s="338">
        <v>0</v>
      </c>
      <c r="AH36" s="338">
        <v>1.42416</v>
      </c>
      <c r="AI36" s="338">
        <v>0</v>
      </c>
      <c r="AJ36" s="338">
        <v>0</v>
      </c>
      <c r="AK36" s="338">
        <v>0</v>
      </c>
      <c r="AL36" s="338">
        <v>0</v>
      </c>
      <c r="AM36" s="338">
        <v>0</v>
      </c>
      <c r="AN36" s="338">
        <v>0</v>
      </c>
      <c r="AO36" s="338">
        <v>0</v>
      </c>
      <c r="AP36" s="338">
        <v>0</v>
      </c>
      <c r="AQ36" s="338">
        <v>0</v>
      </c>
      <c r="AR36" s="338">
        <v>0</v>
      </c>
      <c r="AS36" s="338">
        <v>0</v>
      </c>
      <c r="AT36" s="338">
        <v>0</v>
      </c>
      <c r="AU36" s="338">
        <v>0</v>
      </c>
      <c r="AV36" s="338">
        <v>0</v>
      </c>
      <c r="AW36" s="338">
        <v>0</v>
      </c>
      <c r="AX36" s="338">
        <v>0</v>
      </c>
      <c r="AY36" s="353">
        <v>7.575839999999998</v>
      </c>
      <c r="AZ36" s="338">
        <v>8.999999999999998</v>
      </c>
      <c r="BA36" s="249"/>
      <c r="BB36" s="249"/>
    </row>
    <row r="37" spans="1:54" s="255" customFormat="1" ht="36" customHeight="1">
      <c r="A37" s="250" t="s">
        <v>125</v>
      </c>
      <c r="B37" s="250" t="s">
        <v>126</v>
      </c>
      <c r="C37" s="253" t="s">
        <v>42</v>
      </c>
      <c r="D37" s="338">
        <v>1037.03968</v>
      </c>
      <c r="E37" s="338">
        <v>0</v>
      </c>
      <c r="F37" s="338">
        <v>0</v>
      </c>
      <c r="G37" s="338">
        <v>0</v>
      </c>
      <c r="H37" s="338">
        <v>0</v>
      </c>
      <c r="I37" s="338">
        <v>0</v>
      </c>
      <c r="J37" s="338">
        <v>0</v>
      </c>
      <c r="K37" s="338">
        <v>0</v>
      </c>
      <c r="L37" s="338">
        <v>0</v>
      </c>
      <c r="M37" s="338">
        <v>0</v>
      </c>
      <c r="N37" s="338">
        <v>0</v>
      </c>
      <c r="O37" s="338">
        <v>0</v>
      </c>
      <c r="P37" s="338">
        <v>0</v>
      </c>
      <c r="Q37" s="338">
        <v>0</v>
      </c>
      <c r="R37" s="338">
        <v>0</v>
      </c>
      <c r="S37" s="338">
        <v>0</v>
      </c>
      <c r="T37" s="338">
        <v>0</v>
      </c>
      <c r="U37" s="338">
        <v>0</v>
      </c>
      <c r="V37" s="338">
        <v>1.9</v>
      </c>
      <c r="W37" s="338">
        <v>0</v>
      </c>
      <c r="X37" s="338">
        <v>0</v>
      </c>
      <c r="Y37" s="338">
        <v>29.72</v>
      </c>
      <c r="Z37" s="338">
        <v>0</v>
      </c>
      <c r="AA37" s="338">
        <v>0</v>
      </c>
      <c r="AB37" s="338">
        <v>0</v>
      </c>
      <c r="AC37" s="338">
        <v>4.47</v>
      </c>
      <c r="AD37" s="338">
        <v>0</v>
      </c>
      <c r="AE37" s="338">
        <v>0</v>
      </c>
      <c r="AF37" s="338">
        <v>0</v>
      </c>
      <c r="AG37" s="338">
        <v>0.7184999999999999</v>
      </c>
      <c r="AH37" s="338">
        <v>0</v>
      </c>
      <c r="AI37" s="338">
        <v>1036.3123799999998</v>
      </c>
      <c r="AJ37" s="338">
        <v>0</v>
      </c>
      <c r="AK37" s="338">
        <v>0</v>
      </c>
      <c r="AL37" s="338">
        <v>0</v>
      </c>
      <c r="AM37" s="338">
        <v>0</v>
      </c>
      <c r="AN37" s="338">
        <v>0</v>
      </c>
      <c r="AO37" s="338">
        <v>0</v>
      </c>
      <c r="AP37" s="338">
        <v>0</v>
      </c>
      <c r="AQ37" s="338">
        <v>0</v>
      </c>
      <c r="AR37" s="338">
        <v>0</v>
      </c>
      <c r="AS37" s="338">
        <v>0</v>
      </c>
      <c r="AT37" s="338">
        <v>0</v>
      </c>
      <c r="AU37" s="338">
        <v>0</v>
      </c>
      <c r="AV37" s="338">
        <v>0</v>
      </c>
      <c r="AW37" s="338">
        <v>0</v>
      </c>
      <c r="AX37" s="338">
        <v>0.7273</v>
      </c>
      <c r="AY37" s="353">
        <v>43.324319999999716</v>
      </c>
      <c r="AZ37" s="338">
        <v>1080.3639999999998</v>
      </c>
      <c r="BA37" s="249"/>
      <c r="BB37" s="249"/>
    </row>
    <row r="38" spans="1:54" s="255" customFormat="1" ht="42.75" customHeight="1">
      <c r="A38" s="250" t="s">
        <v>127</v>
      </c>
      <c r="B38" s="250" t="s">
        <v>128</v>
      </c>
      <c r="C38" s="253" t="s">
        <v>43</v>
      </c>
      <c r="D38" s="338">
        <v>330.13029</v>
      </c>
      <c r="E38" s="338">
        <v>0</v>
      </c>
      <c r="F38" s="338">
        <v>0</v>
      </c>
      <c r="G38" s="338">
        <v>0</v>
      </c>
      <c r="H38" s="338">
        <v>0</v>
      </c>
      <c r="I38" s="338">
        <v>0</v>
      </c>
      <c r="J38" s="338">
        <v>0</v>
      </c>
      <c r="K38" s="338">
        <v>0</v>
      </c>
      <c r="L38" s="338">
        <v>0</v>
      </c>
      <c r="M38" s="338">
        <v>0</v>
      </c>
      <c r="N38" s="338">
        <v>0</v>
      </c>
      <c r="O38" s="338">
        <v>0</v>
      </c>
      <c r="P38" s="338">
        <v>0</v>
      </c>
      <c r="Q38" s="338">
        <v>0</v>
      </c>
      <c r="R38" s="338">
        <v>0</v>
      </c>
      <c r="S38" s="338">
        <v>0</v>
      </c>
      <c r="T38" s="338">
        <v>0</v>
      </c>
      <c r="U38" s="338">
        <v>3.13</v>
      </c>
      <c r="V38" s="338">
        <v>0.63</v>
      </c>
      <c r="W38" s="338">
        <v>0</v>
      </c>
      <c r="X38" s="338">
        <v>0</v>
      </c>
      <c r="Y38" s="338">
        <v>48.2</v>
      </c>
      <c r="Z38" s="338">
        <v>0</v>
      </c>
      <c r="AA38" s="338">
        <v>0</v>
      </c>
      <c r="AB38" s="338">
        <v>0</v>
      </c>
      <c r="AC38" s="338">
        <v>1.37</v>
      </c>
      <c r="AD38" s="338">
        <v>0</v>
      </c>
      <c r="AE38" s="338">
        <v>0</v>
      </c>
      <c r="AF38" s="338">
        <v>0</v>
      </c>
      <c r="AG38" s="338">
        <v>0</v>
      </c>
      <c r="AH38" s="338">
        <v>0</v>
      </c>
      <c r="AI38" s="338">
        <v>0</v>
      </c>
      <c r="AJ38" s="338">
        <v>330.13029</v>
      </c>
      <c r="AK38" s="338">
        <v>0</v>
      </c>
      <c r="AL38" s="338">
        <v>0</v>
      </c>
      <c r="AM38" s="338">
        <v>0</v>
      </c>
      <c r="AN38" s="338">
        <v>0</v>
      </c>
      <c r="AO38" s="338">
        <v>0</v>
      </c>
      <c r="AP38" s="338">
        <v>0</v>
      </c>
      <c r="AQ38" s="338">
        <v>0</v>
      </c>
      <c r="AR38" s="338">
        <v>0</v>
      </c>
      <c r="AS38" s="338">
        <v>0</v>
      </c>
      <c r="AT38" s="338">
        <v>0</v>
      </c>
      <c r="AU38" s="338">
        <v>0</v>
      </c>
      <c r="AV38" s="338">
        <v>0</v>
      </c>
      <c r="AW38" s="338">
        <v>0</v>
      </c>
      <c r="AX38" s="338">
        <v>0</v>
      </c>
      <c r="AY38" s="353">
        <v>81.86470999999995</v>
      </c>
      <c r="AZ38" s="338">
        <v>411.99499999999995</v>
      </c>
      <c r="BA38" s="249"/>
      <c r="BB38" s="249"/>
    </row>
    <row r="39" spans="1:54" s="255" customFormat="1" ht="32.25" customHeight="1">
      <c r="A39" s="250" t="s">
        <v>129</v>
      </c>
      <c r="B39" s="250" t="s">
        <v>130</v>
      </c>
      <c r="C39" s="253" t="s">
        <v>65</v>
      </c>
      <c r="D39" s="338">
        <v>22.87788</v>
      </c>
      <c r="E39" s="338">
        <v>0</v>
      </c>
      <c r="F39" s="338">
        <v>0</v>
      </c>
      <c r="G39" s="338">
        <v>0</v>
      </c>
      <c r="H39" s="338">
        <v>0</v>
      </c>
      <c r="I39" s="338">
        <v>0</v>
      </c>
      <c r="J39" s="338">
        <v>0</v>
      </c>
      <c r="K39" s="338">
        <v>0</v>
      </c>
      <c r="L39" s="338">
        <v>0</v>
      </c>
      <c r="M39" s="338">
        <v>0</v>
      </c>
      <c r="N39" s="338">
        <v>0</v>
      </c>
      <c r="O39" s="338">
        <v>0</v>
      </c>
      <c r="P39" s="338">
        <v>0</v>
      </c>
      <c r="Q39" s="338">
        <v>0</v>
      </c>
      <c r="R39" s="338">
        <v>0</v>
      </c>
      <c r="S39" s="338">
        <v>0</v>
      </c>
      <c r="T39" s="338">
        <v>0</v>
      </c>
      <c r="U39" s="338">
        <v>0</v>
      </c>
      <c r="V39" s="338">
        <v>0</v>
      </c>
      <c r="W39" s="338">
        <v>0</v>
      </c>
      <c r="X39" s="338">
        <v>0</v>
      </c>
      <c r="Y39" s="338">
        <v>0.65</v>
      </c>
      <c r="Z39" s="338">
        <v>0</v>
      </c>
      <c r="AA39" s="338">
        <v>0</v>
      </c>
      <c r="AB39" s="338">
        <v>0</v>
      </c>
      <c r="AC39" s="338">
        <v>0.24</v>
      </c>
      <c r="AD39" s="338">
        <v>0</v>
      </c>
      <c r="AE39" s="338">
        <v>0</v>
      </c>
      <c r="AF39" s="338">
        <v>0</v>
      </c>
      <c r="AG39" s="338">
        <v>0</v>
      </c>
      <c r="AH39" s="338">
        <v>0</v>
      </c>
      <c r="AI39" s="338">
        <v>0</v>
      </c>
      <c r="AJ39" s="338">
        <v>0</v>
      </c>
      <c r="AK39" s="338">
        <v>22.67268</v>
      </c>
      <c r="AL39" s="338">
        <v>0</v>
      </c>
      <c r="AM39" s="338">
        <v>0</v>
      </c>
      <c r="AN39" s="338">
        <v>0</v>
      </c>
      <c r="AO39" s="338">
        <v>0</v>
      </c>
      <c r="AP39" s="338">
        <v>0</v>
      </c>
      <c r="AQ39" s="338">
        <v>0</v>
      </c>
      <c r="AR39" s="338">
        <v>0</v>
      </c>
      <c r="AS39" s="338">
        <v>0</v>
      </c>
      <c r="AT39" s="338">
        <v>0</v>
      </c>
      <c r="AU39" s="338">
        <v>0</v>
      </c>
      <c r="AV39" s="338">
        <v>0</v>
      </c>
      <c r="AW39" s="338">
        <v>0</v>
      </c>
      <c r="AX39" s="338">
        <v>0.2052</v>
      </c>
      <c r="AY39" s="353">
        <v>0.1265199999999993</v>
      </c>
      <c r="AZ39" s="338">
        <v>23.0044</v>
      </c>
      <c r="BA39" s="249"/>
      <c r="BB39" s="249"/>
    </row>
    <row r="40" spans="1:54" s="255" customFormat="1" ht="36" customHeight="1">
      <c r="A40" s="250" t="s">
        <v>131</v>
      </c>
      <c r="B40" s="250" t="s">
        <v>132</v>
      </c>
      <c r="C40" s="253" t="s">
        <v>133</v>
      </c>
      <c r="D40" s="338">
        <v>0.1918</v>
      </c>
      <c r="E40" s="338">
        <v>0</v>
      </c>
      <c r="F40" s="338">
        <v>0</v>
      </c>
      <c r="G40" s="338">
        <v>0</v>
      </c>
      <c r="H40" s="338">
        <v>0</v>
      </c>
      <c r="I40" s="338">
        <v>0</v>
      </c>
      <c r="J40" s="338">
        <v>0</v>
      </c>
      <c r="K40" s="338">
        <v>0</v>
      </c>
      <c r="L40" s="338">
        <v>0</v>
      </c>
      <c r="M40" s="338">
        <v>0</v>
      </c>
      <c r="N40" s="338">
        <v>0</v>
      </c>
      <c r="O40" s="338">
        <v>0</v>
      </c>
      <c r="P40" s="338">
        <v>0</v>
      </c>
      <c r="Q40" s="338">
        <v>0</v>
      </c>
      <c r="R40" s="338">
        <v>0</v>
      </c>
      <c r="S40" s="338">
        <v>0</v>
      </c>
      <c r="T40" s="338">
        <v>0</v>
      </c>
      <c r="U40" s="338">
        <v>0</v>
      </c>
      <c r="V40" s="338">
        <v>0</v>
      </c>
      <c r="W40" s="338">
        <v>0</v>
      </c>
      <c r="X40" s="338">
        <v>0</v>
      </c>
      <c r="Y40" s="338">
        <v>0</v>
      </c>
      <c r="Z40" s="338">
        <v>0</v>
      </c>
      <c r="AA40" s="338">
        <v>0</v>
      </c>
      <c r="AB40" s="338">
        <v>0</v>
      </c>
      <c r="AC40" s="338">
        <v>0</v>
      </c>
      <c r="AD40" s="338">
        <v>0</v>
      </c>
      <c r="AE40" s="338">
        <v>0</v>
      </c>
      <c r="AF40" s="338">
        <v>0</v>
      </c>
      <c r="AG40" s="338">
        <v>0</v>
      </c>
      <c r="AH40" s="338">
        <v>0</v>
      </c>
      <c r="AI40" s="338">
        <v>0</v>
      </c>
      <c r="AJ40" s="338">
        <v>0</v>
      </c>
      <c r="AK40" s="338">
        <v>0</v>
      </c>
      <c r="AL40" s="338">
        <v>0.1918</v>
      </c>
      <c r="AM40" s="338">
        <v>0</v>
      </c>
      <c r="AN40" s="338">
        <v>0</v>
      </c>
      <c r="AO40" s="338">
        <v>0</v>
      </c>
      <c r="AP40" s="338">
        <v>0</v>
      </c>
      <c r="AQ40" s="338">
        <v>0</v>
      </c>
      <c r="AR40" s="338">
        <v>0</v>
      </c>
      <c r="AS40" s="338">
        <v>0</v>
      </c>
      <c r="AT40" s="338">
        <v>0</v>
      </c>
      <c r="AU40" s="338">
        <v>0</v>
      </c>
      <c r="AV40" s="338">
        <v>0</v>
      </c>
      <c r="AW40" s="338">
        <v>0</v>
      </c>
      <c r="AX40" s="338">
        <v>0</v>
      </c>
      <c r="AY40" s="353">
        <v>-0.1918</v>
      </c>
      <c r="AZ40" s="338">
        <v>0</v>
      </c>
      <c r="BA40" s="249"/>
      <c r="BB40" s="249"/>
    </row>
    <row r="41" spans="1:54" s="255" customFormat="1" ht="30" customHeight="1">
      <c r="A41" s="250" t="s">
        <v>134</v>
      </c>
      <c r="B41" s="250" t="s">
        <v>135</v>
      </c>
      <c r="C41" s="253" t="s">
        <v>136</v>
      </c>
      <c r="D41" s="338">
        <v>0</v>
      </c>
      <c r="E41" s="338">
        <v>0</v>
      </c>
      <c r="F41" s="338">
        <v>0</v>
      </c>
      <c r="G41" s="338">
        <v>0</v>
      </c>
      <c r="H41" s="338">
        <v>0</v>
      </c>
      <c r="I41" s="338">
        <v>0</v>
      </c>
      <c r="J41" s="338">
        <v>0</v>
      </c>
      <c r="K41" s="338">
        <v>0</v>
      </c>
      <c r="L41" s="338">
        <v>0</v>
      </c>
      <c r="M41" s="338">
        <v>0</v>
      </c>
      <c r="N41" s="338">
        <v>0</v>
      </c>
      <c r="O41" s="338">
        <v>0</v>
      </c>
      <c r="P41" s="338">
        <v>0</v>
      </c>
      <c r="Q41" s="338">
        <v>0</v>
      </c>
      <c r="R41" s="338">
        <v>0</v>
      </c>
      <c r="S41" s="338">
        <v>0</v>
      </c>
      <c r="T41" s="338">
        <v>0</v>
      </c>
      <c r="U41" s="338">
        <v>0</v>
      </c>
      <c r="V41" s="338">
        <v>0</v>
      </c>
      <c r="W41" s="338">
        <v>0</v>
      </c>
      <c r="X41" s="338">
        <v>0</v>
      </c>
      <c r="Y41" s="338">
        <v>0</v>
      </c>
      <c r="Z41" s="338">
        <v>0</v>
      </c>
      <c r="AA41" s="338">
        <v>0</v>
      </c>
      <c r="AB41" s="338">
        <v>0</v>
      </c>
      <c r="AC41" s="338">
        <v>0</v>
      </c>
      <c r="AD41" s="338">
        <v>0</v>
      </c>
      <c r="AE41" s="338">
        <v>0</v>
      </c>
      <c r="AF41" s="338">
        <v>0</v>
      </c>
      <c r="AG41" s="338">
        <v>0</v>
      </c>
      <c r="AH41" s="338">
        <v>0</v>
      </c>
      <c r="AI41" s="338">
        <v>0</v>
      </c>
      <c r="AJ41" s="338">
        <v>0</v>
      </c>
      <c r="AK41" s="338">
        <v>0</v>
      </c>
      <c r="AL41" s="338">
        <v>0</v>
      </c>
      <c r="AM41" s="338">
        <v>0</v>
      </c>
      <c r="AN41" s="338">
        <v>0</v>
      </c>
      <c r="AO41" s="338">
        <v>0</v>
      </c>
      <c r="AP41" s="338">
        <v>0</v>
      </c>
      <c r="AQ41" s="338">
        <v>0</v>
      </c>
      <c r="AR41" s="338">
        <v>0</v>
      </c>
      <c r="AS41" s="338">
        <v>0</v>
      </c>
      <c r="AT41" s="338">
        <v>0</v>
      </c>
      <c r="AU41" s="338">
        <v>0</v>
      </c>
      <c r="AV41" s="338">
        <v>0</v>
      </c>
      <c r="AW41" s="338">
        <v>0</v>
      </c>
      <c r="AX41" s="338">
        <v>0</v>
      </c>
      <c r="AY41" s="353">
        <v>0</v>
      </c>
      <c r="AZ41" s="338">
        <v>0</v>
      </c>
      <c r="BA41" s="249"/>
      <c r="BB41" s="249"/>
    </row>
    <row r="42" spans="1:54" s="255" customFormat="1" ht="25.5" customHeight="1">
      <c r="A42" s="250" t="s">
        <v>137</v>
      </c>
      <c r="B42" s="250" t="s">
        <v>138</v>
      </c>
      <c r="C42" s="253" t="s">
        <v>139</v>
      </c>
      <c r="D42" s="338">
        <v>106.4964</v>
      </c>
      <c r="E42" s="338">
        <v>0</v>
      </c>
      <c r="F42" s="338">
        <v>0</v>
      </c>
      <c r="G42" s="338">
        <v>0</v>
      </c>
      <c r="H42" s="338">
        <v>0</v>
      </c>
      <c r="I42" s="338">
        <v>0</v>
      </c>
      <c r="J42" s="338">
        <v>0</v>
      </c>
      <c r="K42" s="338">
        <v>0</v>
      </c>
      <c r="L42" s="338">
        <v>0</v>
      </c>
      <c r="M42" s="338">
        <v>0</v>
      </c>
      <c r="N42" s="338">
        <v>0</v>
      </c>
      <c r="O42" s="338">
        <v>0</v>
      </c>
      <c r="P42" s="338">
        <v>0</v>
      </c>
      <c r="Q42" s="338">
        <v>0</v>
      </c>
      <c r="R42" s="338">
        <v>0</v>
      </c>
      <c r="S42" s="338">
        <v>0</v>
      </c>
      <c r="T42" s="338">
        <v>0</v>
      </c>
      <c r="U42" s="338">
        <v>0</v>
      </c>
      <c r="V42" s="338">
        <v>0</v>
      </c>
      <c r="W42" s="338">
        <v>0</v>
      </c>
      <c r="X42" s="338">
        <v>0</v>
      </c>
      <c r="Y42" s="338">
        <v>0</v>
      </c>
      <c r="Z42" s="338">
        <v>0</v>
      </c>
      <c r="AA42" s="338">
        <v>0</v>
      </c>
      <c r="AB42" s="338">
        <v>0</v>
      </c>
      <c r="AC42" s="338">
        <v>0</v>
      </c>
      <c r="AD42" s="338">
        <v>0</v>
      </c>
      <c r="AE42" s="338">
        <v>0</v>
      </c>
      <c r="AF42" s="338">
        <v>0</v>
      </c>
      <c r="AG42" s="338">
        <v>0</v>
      </c>
      <c r="AH42" s="338">
        <v>0</v>
      </c>
      <c r="AI42" s="338">
        <v>0</v>
      </c>
      <c r="AJ42" s="338">
        <v>0</v>
      </c>
      <c r="AK42" s="338">
        <v>0</v>
      </c>
      <c r="AL42" s="338">
        <v>0</v>
      </c>
      <c r="AM42" s="338">
        <v>0</v>
      </c>
      <c r="AN42" s="338">
        <v>106.4964</v>
      </c>
      <c r="AO42" s="338">
        <v>0</v>
      </c>
      <c r="AP42" s="338">
        <v>0</v>
      </c>
      <c r="AQ42" s="338">
        <v>0</v>
      </c>
      <c r="AR42" s="338">
        <v>0</v>
      </c>
      <c r="AS42" s="338">
        <v>0</v>
      </c>
      <c r="AT42" s="338">
        <v>0</v>
      </c>
      <c r="AU42" s="338">
        <v>0</v>
      </c>
      <c r="AV42" s="338">
        <v>0</v>
      </c>
      <c r="AW42" s="338">
        <v>0</v>
      </c>
      <c r="AX42" s="338">
        <v>0</v>
      </c>
      <c r="AY42" s="353">
        <v>-2.476399999999984</v>
      </c>
      <c r="AZ42" s="338">
        <v>104.02000000000001</v>
      </c>
      <c r="BA42" s="249"/>
      <c r="BB42" s="249"/>
    </row>
    <row r="43" spans="1:54" s="255" customFormat="1" ht="28.5" customHeight="1">
      <c r="A43" s="250" t="s">
        <v>140</v>
      </c>
      <c r="B43" s="250" t="s">
        <v>141</v>
      </c>
      <c r="C43" s="253" t="s">
        <v>142</v>
      </c>
      <c r="D43" s="338">
        <v>24.79901</v>
      </c>
      <c r="E43" s="338">
        <v>0</v>
      </c>
      <c r="F43" s="338">
        <v>0</v>
      </c>
      <c r="G43" s="338">
        <v>0</v>
      </c>
      <c r="H43" s="338">
        <v>0</v>
      </c>
      <c r="I43" s="338">
        <v>0</v>
      </c>
      <c r="J43" s="338">
        <v>0</v>
      </c>
      <c r="K43" s="338">
        <v>0</v>
      </c>
      <c r="L43" s="338">
        <v>0</v>
      </c>
      <c r="M43" s="338">
        <v>0</v>
      </c>
      <c r="N43" s="338">
        <v>0</v>
      </c>
      <c r="O43" s="338">
        <v>0</v>
      </c>
      <c r="P43" s="338">
        <v>0</v>
      </c>
      <c r="Q43" s="338">
        <v>0</v>
      </c>
      <c r="R43" s="338">
        <v>0</v>
      </c>
      <c r="S43" s="338">
        <v>0</v>
      </c>
      <c r="T43" s="338">
        <v>0</v>
      </c>
      <c r="U43" s="338">
        <v>0</v>
      </c>
      <c r="V43" s="338">
        <v>0</v>
      </c>
      <c r="W43" s="338">
        <v>0</v>
      </c>
      <c r="X43" s="338">
        <v>0</v>
      </c>
      <c r="Y43" s="338">
        <v>0.14</v>
      </c>
      <c r="Z43" s="338">
        <v>0</v>
      </c>
      <c r="AA43" s="338">
        <v>0</v>
      </c>
      <c r="AB43" s="338">
        <v>0</v>
      </c>
      <c r="AC43" s="338">
        <v>0</v>
      </c>
      <c r="AD43" s="338">
        <v>0</v>
      </c>
      <c r="AE43" s="338">
        <v>0</v>
      </c>
      <c r="AF43" s="338">
        <v>0</v>
      </c>
      <c r="AG43" s="338">
        <v>0</v>
      </c>
      <c r="AH43" s="338">
        <v>0</v>
      </c>
      <c r="AI43" s="338">
        <v>0</v>
      </c>
      <c r="AJ43" s="338">
        <v>0.07</v>
      </c>
      <c r="AK43" s="338">
        <v>0</v>
      </c>
      <c r="AL43" s="338">
        <v>0</v>
      </c>
      <c r="AM43" s="338">
        <v>0</v>
      </c>
      <c r="AN43" s="338">
        <v>0</v>
      </c>
      <c r="AO43" s="338">
        <v>24.79901</v>
      </c>
      <c r="AP43" s="338">
        <v>0</v>
      </c>
      <c r="AQ43" s="338">
        <v>0</v>
      </c>
      <c r="AR43" s="338">
        <v>0</v>
      </c>
      <c r="AS43" s="338">
        <v>0</v>
      </c>
      <c r="AT43" s="338">
        <v>0</v>
      </c>
      <c r="AU43" s="338">
        <v>0</v>
      </c>
      <c r="AV43" s="338">
        <v>0</v>
      </c>
      <c r="AW43" s="338">
        <v>0</v>
      </c>
      <c r="AX43" s="338">
        <v>0</v>
      </c>
      <c r="AY43" s="353">
        <v>7.200990000000001</v>
      </c>
      <c r="AZ43" s="338">
        <v>32</v>
      </c>
      <c r="BA43" s="249"/>
      <c r="BB43" s="249"/>
    </row>
    <row r="44" spans="1:54" s="255" customFormat="1" ht="30.75" customHeight="1">
      <c r="A44" s="250" t="s">
        <v>143</v>
      </c>
      <c r="B44" s="250" t="s">
        <v>144</v>
      </c>
      <c r="C44" s="253" t="s">
        <v>145</v>
      </c>
      <c r="D44" s="338">
        <v>128.91271</v>
      </c>
      <c r="E44" s="338">
        <v>0</v>
      </c>
      <c r="F44" s="338">
        <v>0</v>
      </c>
      <c r="G44" s="338">
        <v>0</v>
      </c>
      <c r="H44" s="338">
        <v>0</v>
      </c>
      <c r="I44" s="338">
        <v>0</v>
      </c>
      <c r="J44" s="338">
        <v>0</v>
      </c>
      <c r="K44" s="338">
        <v>0</v>
      </c>
      <c r="L44" s="338">
        <v>0</v>
      </c>
      <c r="M44" s="338">
        <v>0</v>
      </c>
      <c r="N44" s="338">
        <v>0</v>
      </c>
      <c r="O44" s="338">
        <v>0</v>
      </c>
      <c r="P44" s="338">
        <v>0</v>
      </c>
      <c r="Q44" s="338">
        <v>0</v>
      </c>
      <c r="R44" s="338">
        <v>0</v>
      </c>
      <c r="S44" s="338">
        <v>0</v>
      </c>
      <c r="T44" s="338">
        <v>0</v>
      </c>
      <c r="U44" s="338">
        <v>0</v>
      </c>
      <c r="V44" s="338">
        <v>0</v>
      </c>
      <c r="W44" s="338">
        <v>0</v>
      </c>
      <c r="X44" s="338">
        <v>0</v>
      </c>
      <c r="Y44" s="338">
        <v>0</v>
      </c>
      <c r="Z44" s="338">
        <v>0</v>
      </c>
      <c r="AA44" s="338">
        <v>0</v>
      </c>
      <c r="AB44" s="338">
        <v>0</v>
      </c>
      <c r="AC44" s="338">
        <v>0</v>
      </c>
      <c r="AD44" s="338">
        <v>0</v>
      </c>
      <c r="AE44" s="338">
        <v>0</v>
      </c>
      <c r="AF44" s="338">
        <v>0</v>
      </c>
      <c r="AG44" s="338">
        <v>0</v>
      </c>
      <c r="AH44" s="338">
        <v>0</v>
      </c>
      <c r="AI44" s="338">
        <v>0</v>
      </c>
      <c r="AJ44" s="338">
        <v>0</v>
      </c>
      <c r="AK44" s="338">
        <v>0</v>
      </c>
      <c r="AL44" s="338">
        <v>0</v>
      </c>
      <c r="AM44" s="338">
        <v>0</v>
      </c>
      <c r="AN44" s="338">
        <v>0</v>
      </c>
      <c r="AO44" s="338">
        <v>0</v>
      </c>
      <c r="AP44" s="338">
        <v>128.91271</v>
      </c>
      <c r="AQ44" s="338">
        <v>0</v>
      </c>
      <c r="AR44" s="338">
        <v>0</v>
      </c>
      <c r="AS44" s="338">
        <v>0</v>
      </c>
      <c r="AT44" s="338">
        <v>0</v>
      </c>
      <c r="AU44" s="338">
        <v>0</v>
      </c>
      <c r="AV44" s="338">
        <v>0</v>
      </c>
      <c r="AW44" s="338">
        <v>0</v>
      </c>
      <c r="AX44" s="338">
        <v>0</v>
      </c>
      <c r="AY44" s="353">
        <v>1.2272899999999822</v>
      </c>
      <c r="AZ44" s="338">
        <v>130.14</v>
      </c>
      <c r="BA44" s="249"/>
      <c r="BB44" s="249"/>
    </row>
    <row r="45" spans="1:54" s="255" customFormat="1" ht="24.75" customHeight="1">
      <c r="A45" s="250" t="s">
        <v>146</v>
      </c>
      <c r="B45" s="251" t="s">
        <v>147</v>
      </c>
      <c r="C45" s="253" t="s">
        <v>148</v>
      </c>
      <c r="D45" s="338">
        <v>0</v>
      </c>
      <c r="E45" s="338">
        <v>0</v>
      </c>
      <c r="F45" s="338">
        <v>0</v>
      </c>
      <c r="G45" s="338">
        <v>0</v>
      </c>
      <c r="H45" s="338">
        <v>0</v>
      </c>
      <c r="I45" s="338">
        <v>0</v>
      </c>
      <c r="J45" s="338">
        <v>0</v>
      </c>
      <c r="K45" s="338">
        <v>0</v>
      </c>
      <c r="L45" s="338">
        <v>0</v>
      </c>
      <c r="M45" s="338">
        <v>0</v>
      </c>
      <c r="N45" s="338">
        <v>0</v>
      </c>
      <c r="O45" s="338">
        <v>0</v>
      </c>
      <c r="P45" s="338">
        <v>0</v>
      </c>
      <c r="Q45" s="338">
        <v>0</v>
      </c>
      <c r="R45" s="338">
        <v>0</v>
      </c>
      <c r="S45" s="338">
        <v>0</v>
      </c>
      <c r="T45" s="338">
        <v>0</v>
      </c>
      <c r="U45" s="338">
        <v>0</v>
      </c>
      <c r="V45" s="338">
        <v>0</v>
      </c>
      <c r="W45" s="338">
        <v>0</v>
      </c>
      <c r="X45" s="338">
        <v>0</v>
      </c>
      <c r="Y45" s="338">
        <v>0</v>
      </c>
      <c r="Z45" s="338">
        <v>0</v>
      </c>
      <c r="AA45" s="338">
        <v>0</v>
      </c>
      <c r="AB45" s="338">
        <v>0</v>
      </c>
      <c r="AC45" s="338">
        <v>0</v>
      </c>
      <c r="AD45" s="338">
        <v>0</v>
      </c>
      <c r="AE45" s="338">
        <v>0</v>
      </c>
      <c r="AF45" s="338">
        <v>0</v>
      </c>
      <c r="AG45" s="338">
        <v>0</v>
      </c>
      <c r="AH45" s="338">
        <v>0</v>
      </c>
      <c r="AI45" s="338">
        <v>0</v>
      </c>
      <c r="AJ45" s="338">
        <v>0</v>
      </c>
      <c r="AK45" s="338">
        <v>0</v>
      </c>
      <c r="AL45" s="338">
        <v>0</v>
      </c>
      <c r="AM45" s="338">
        <v>0</v>
      </c>
      <c r="AN45" s="338">
        <v>0</v>
      </c>
      <c r="AO45" s="338">
        <v>0</v>
      </c>
      <c r="AP45" s="338">
        <v>0</v>
      </c>
      <c r="AQ45" s="338">
        <v>0</v>
      </c>
      <c r="AR45" s="338">
        <v>0</v>
      </c>
      <c r="AS45" s="338">
        <v>0</v>
      </c>
      <c r="AT45" s="338">
        <v>0</v>
      </c>
      <c r="AU45" s="338">
        <v>0</v>
      </c>
      <c r="AV45" s="338">
        <v>0</v>
      </c>
      <c r="AW45" s="338">
        <v>0</v>
      </c>
      <c r="AX45" s="338">
        <v>0</v>
      </c>
      <c r="AY45" s="353">
        <v>5.87198</v>
      </c>
      <c r="AZ45" s="338">
        <v>5.87198</v>
      </c>
      <c r="BA45" s="249"/>
      <c r="BB45" s="249"/>
    </row>
    <row r="46" spans="1:54" s="255" customFormat="1" ht="24" customHeight="1">
      <c r="A46" s="250" t="s">
        <v>149</v>
      </c>
      <c r="B46" s="251" t="s">
        <v>150</v>
      </c>
      <c r="C46" s="253" t="s">
        <v>151</v>
      </c>
      <c r="D46" s="338">
        <v>4.12905</v>
      </c>
      <c r="E46" s="338">
        <v>0</v>
      </c>
      <c r="F46" s="338">
        <v>0</v>
      </c>
      <c r="G46" s="338">
        <v>0</v>
      </c>
      <c r="H46" s="338">
        <v>0</v>
      </c>
      <c r="I46" s="338">
        <v>0</v>
      </c>
      <c r="J46" s="338">
        <v>0</v>
      </c>
      <c r="K46" s="338">
        <v>0</v>
      </c>
      <c r="L46" s="338">
        <v>0</v>
      </c>
      <c r="M46" s="338">
        <v>0</v>
      </c>
      <c r="N46" s="338">
        <v>0</v>
      </c>
      <c r="O46" s="338">
        <v>0</v>
      </c>
      <c r="P46" s="338">
        <v>0</v>
      </c>
      <c r="Q46" s="338">
        <v>0</v>
      </c>
      <c r="R46" s="338">
        <v>0</v>
      </c>
      <c r="S46" s="338">
        <v>0</v>
      </c>
      <c r="T46" s="338">
        <v>0</v>
      </c>
      <c r="U46" s="338">
        <v>0</v>
      </c>
      <c r="V46" s="338">
        <v>0</v>
      </c>
      <c r="W46" s="338">
        <v>0</v>
      </c>
      <c r="X46" s="338">
        <v>0</v>
      </c>
      <c r="Y46" s="338">
        <v>0</v>
      </c>
      <c r="Z46" s="338">
        <v>0</v>
      </c>
      <c r="AA46" s="338">
        <v>0</v>
      </c>
      <c r="AB46" s="338">
        <v>0</v>
      </c>
      <c r="AC46" s="338">
        <v>0</v>
      </c>
      <c r="AD46" s="338">
        <v>0</v>
      </c>
      <c r="AE46" s="338">
        <v>0</v>
      </c>
      <c r="AF46" s="338">
        <v>0</v>
      </c>
      <c r="AG46" s="338">
        <v>0</v>
      </c>
      <c r="AH46" s="338">
        <v>0</v>
      </c>
      <c r="AI46" s="338">
        <v>0</v>
      </c>
      <c r="AJ46" s="338">
        <v>0</v>
      </c>
      <c r="AK46" s="338">
        <v>0</v>
      </c>
      <c r="AL46" s="338">
        <v>0</v>
      </c>
      <c r="AM46" s="338">
        <v>0</v>
      </c>
      <c r="AN46" s="338">
        <v>0</v>
      </c>
      <c r="AO46" s="338">
        <v>0</v>
      </c>
      <c r="AP46" s="338">
        <v>0</v>
      </c>
      <c r="AQ46" s="338">
        <v>0</v>
      </c>
      <c r="AR46" s="338">
        <v>4.12905</v>
      </c>
      <c r="AS46" s="338">
        <v>0</v>
      </c>
      <c r="AT46" s="338">
        <v>0</v>
      </c>
      <c r="AU46" s="338">
        <v>0</v>
      </c>
      <c r="AV46" s="338">
        <v>0</v>
      </c>
      <c r="AW46" s="338">
        <v>0</v>
      </c>
      <c r="AX46" s="338">
        <v>0</v>
      </c>
      <c r="AY46" s="353">
        <v>1.5799499999999993</v>
      </c>
      <c r="AZ46" s="338">
        <v>5.709</v>
      </c>
      <c r="BA46" s="249"/>
      <c r="BB46" s="249"/>
    </row>
    <row r="47" spans="1:54" s="255" customFormat="1" ht="29.25" customHeight="1">
      <c r="A47" s="250" t="s">
        <v>152</v>
      </c>
      <c r="B47" s="251" t="s">
        <v>153</v>
      </c>
      <c r="C47" s="253" t="s">
        <v>154</v>
      </c>
      <c r="D47" s="338">
        <v>4.71626</v>
      </c>
      <c r="E47" s="338">
        <v>0</v>
      </c>
      <c r="F47" s="338">
        <v>0</v>
      </c>
      <c r="G47" s="338">
        <v>0</v>
      </c>
      <c r="H47" s="338">
        <v>0</v>
      </c>
      <c r="I47" s="338">
        <v>0</v>
      </c>
      <c r="J47" s="338">
        <v>0</v>
      </c>
      <c r="K47" s="338">
        <v>0</v>
      </c>
      <c r="L47" s="338">
        <v>0</v>
      </c>
      <c r="M47" s="338">
        <v>0</v>
      </c>
      <c r="N47" s="338">
        <v>0</v>
      </c>
      <c r="O47" s="338">
        <v>0</v>
      </c>
      <c r="P47" s="338">
        <v>0</v>
      </c>
      <c r="Q47" s="338">
        <v>0</v>
      </c>
      <c r="R47" s="338">
        <v>0</v>
      </c>
      <c r="S47" s="338">
        <v>0</v>
      </c>
      <c r="T47" s="338">
        <v>0</v>
      </c>
      <c r="U47" s="338">
        <v>0</v>
      </c>
      <c r="V47" s="338">
        <v>0</v>
      </c>
      <c r="W47" s="338">
        <v>0</v>
      </c>
      <c r="X47" s="338">
        <v>0</v>
      </c>
      <c r="Y47" s="338">
        <v>0</v>
      </c>
      <c r="Z47" s="338">
        <v>0</v>
      </c>
      <c r="AA47" s="338">
        <v>0</v>
      </c>
      <c r="AB47" s="338">
        <v>0</v>
      </c>
      <c r="AC47" s="338">
        <v>0</v>
      </c>
      <c r="AD47" s="338">
        <v>0</v>
      </c>
      <c r="AE47" s="338">
        <v>0</v>
      </c>
      <c r="AF47" s="338">
        <v>0</v>
      </c>
      <c r="AG47" s="338">
        <v>0</v>
      </c>
      <c r="AH47" s="338">
        <v>0</v>
      </c>
      <c r="AI47" s="338">
        <v>0</v>
      </c>
      <c r="AJ47" s="338">
        <v>0</v>
      </c>
      <c r="AK47" s="338">
        <v>0</v>
      </c>
      <c r="AL47" s="338">
        <v>0</v>
      </c>
      <c r="AM47" s="338">
        <v>0</v>
      </c>
      <c r="AN47" s="338">
        <v>0</v>
      </c>
      <c r="AO47" s="338">
        <v>0</v>
      </c>
      <c r="AP47" s="338">
        <v>0</v>
      </c>
      <c r="AQ47" s="338">
        <v>0</v>
      </c>
      <c r="AR47" s="338">
        <v>0</v>
      </c>
      <c r="AS47" s="338">
        <v>4.71626</v>
      </c>
      <c r="AT47" s="338">
        <v>0</v>
      </c>
      <c r="AU47" s="338">
        <v>0</v>
      </c>
      <c r="AV47" s="338">
        <v>0</v>
      </c>
      <c r="AW47" s="338">
        <v>0</v>
      </c>
      <c r="AX47" s="338">
        <v>0</v>
      </c>
      <c r="AY47" s="353">
        <v>-0.4862600000000006</v>
      </c>
      <c r="AZ47" s="338">
        <v>4.2299999999999995</v>
      </c>
      <c r="BA47" s="249"/>
      <c r="BB47" s="249"/>
    </row>
    <row r="48" spans="1:54" s="255" customFormat="1" ht="24.75" customHeight="1">
      <c r="A48" s="250" t="s">
        <v>155</v>
      </c>
      <c r="B48" s="251" t="s">
        <v>156</v>
      </c>
      <c r="C48" s="253" t="s">
        <v>157</v>
      </c>
      <c r="D48" s="338">
        <v>14.61443</v>
      </c>
      <c r="E48" s="338">
        <v>0</v>
      </c>
      <c r="F48" s="338">
        <v>0</v>
      </c>
      <c r="G48" s="338">
        <v>0</v>
      </c>
      <c r="H48" s="338">
        <v>0</v>
      </c>
      <c r="I48" s="338">
        <v>0</v>
      </c>
      <c r="J48" s="338">
        <v>0</v>
      </c>
      <c r="K48" s="338">
        <v>0</v>
      </c>
      <c r="L48" s="338">
        <v>0</v>
      </c>
      <c r="M48" s="338">
        <v>0</v>
      </c>
      <c r="N48" s="338">
        <v>0</v>
      </c>
      <c r="O48" s="338">
        <v>0</v>
      </c>
      <c r="P48" s="338">
        <v>0</v>
      </c>
      <c r="Q48" s="338">
        <v>0</v>
      </c>
      <c r="R48" s="338">
        <v>0</v>
      </c>
      <c r="S48" s="338">
        <v>0</v>
      </c>
      <c r="T48" s="338">
        <v>0</v>
      </c>
      <c r="U48" s="338">
        <v>0</v>
      </c>
      <c r="V48" s="338">
        <v>0</v>
      </c>
      <c r="W48" s="338">
        <v>0</v>
      </c>
      <c r="X48" s="338">
        <v>0</v>
      </c>
      <c r="Y48" s="338">
        <v>0</v>
      </c>
      <c r="Z48" s="338">
        <v>0</v>
      </c>
      <c r="AA48" s="338">
        <v>0</v>
      </c>
      <c r="AB48" s="338">
        <v>0</v>
      </c>
      <c r="AC48" s="338">
        <v>0</v>
      </c>
      <c r="AD48" s="338">
        <v>0</v>
      </c>
      <c r="AE48" s="338">
        <v>0</v>
      </c>
      <c r="AF48" s="338">
        <v>0</v>
      </c>
      <c r="AG48" s="338">
        <v>0</v>
      </c>
      <c r="AH48" s="338">
        <v>0</v>
      </c>
      <c r="AI48" s="338">
        <v>0</v>
      </c>
      <c r="AJ48" s="338">
        <v>0</v>
      </c>
      <c r="AK48" s="338">
        <v>0</v>
      </c>
      <c r="AL48" s="338">
        <v>0</v>
      </c>
      <c r="AM48" s="338">
        <v>0</v>
      </c>
      <c r="AN48" s="338">
        <v>0</v>
      </c>
      <c r="AO48" s="338">
        <v>0</v>
      </c>
      <c r="AP48" s="338">
        <v>0</v>
      </c>
      <c r="AQ48" s="338">
        <v>0</v>
      </c>
      <c r="AR48" s="338">
        <v>0</v>
      </c>
      <c r="AS48" s="338">
        <v>0</v>
      </c>
      <c r="AT48" s="338">
        <v>14.61443</v>
      </c>
      <c r="AU48" s="338">
        <v>0</v>
      </c>
      <c r="AV48" s="338">
        <v>0</v>
      </c>
      <c r="AW48" s="338">
        <v>0</v>
      </c>
      <c r="AX48" s="338">
        <v>0</v>
      </c>
      <c r="AY48" s="353">
        <v>-0.004430000000001044</v>
      </c>
      <c r="AZ48" s="338">
        <v>14.61</v>
      </c>
      <c r="BA48" s="249"/>
      <c r="BB48" s="249"/>
    </row>
    <row r="49" spans="1:54" s="255" customFormat="1" ht="25.5" customHeight="1">
      <c r="A49" s="250" t="s">
        <v>158</v>
      </c>
      <c r="B49" s="251" t="s">
        <v>159</v>
      </c>
      <c r="C49" s="253" t="s">
        <v>160</v>
      </c>
      <c r="D49" s="338">
        <v>117.31475</v>
      </c>
      <c r="E49" s="338">
        <v>0</v>
      </c>
      <c r="F49" s="338">
        <v>0</v>
      </c>
      <c r="G49" s="338">
        <v>0</v>
      </c>
      <c r="H49" s="338">
        <v>0</v>
      </c>
      <c r="I49" s="338">
        <v>0</v>
      </c>
      <c r="J49" s="338">
        <v>0</v>
      </c>
      <c r="K49" s="338">
        <v>0</v>
      </c>
      <c r="L49" s="338">
        <v>0</v>
      </c>
      <c r="M49" s="338">
        <v>0</v>
      </c>
      <c r="N49" s="338">
        <v>0</v>
      </c>
      <c r="O49" s="338">
        <v>0</v>
      </c>
      <c r="P49" s="338">
        <v>0</v>
      </c>
      <c r="Q49" s="338">
        <v>0</v>
      </c>
      <c r="R49" s="338">
        <v>0</v>
      </c>
      <c r="S49" s="338">
        <v>0</v>
      </c>
      <c r="T49" s="338">
        <v>0</v>
      </c>
      <c r="U49" s="338">
        <v>0</v>
      </c>
      <c r="V49" s="338">
        <v>0</v>
      </c>
      <c r="W49" s="338">
        <v>0</v>
      </c>
      <c r="X49" s="338">
        <v>0</v>
      </c>
      <c r="Y49" s="338">
        <v>0</v>
      </c>
      <c r="Z49" s="338">
        <v>0</v>
      </c>
      <c r="AA49" s="338">
        <v>0</v>
      </c>
      <c r="AB49" s="338">
        <v>0</v>
      </c>
      <c r="AC49" s="338">
        <v>0</v>
      </c>
      <c r="AD49" s="338">
        <v>0</v>
      </c>
      <c r="AE49" s="338">
        <v>0</v>
      </c>
      <c r="AF49" s="338">
        <v>0</v>
      </c>
      <c r="AG49" s="338">
        <v>0</v>
      </c>
      <c r="AH49" s="338">
        <v>0</v>
      </c>
      <c r="AI49" s="338">
        <v>0</v>
      </c>
      <c r="AJ49" s="338">
        <v>0</v>
      </c>
      <c r="AK49" s="338">
        <v>0</v>
      </c>
      <c r="AL49" s="338">
        <v>0</v>
      </c>
      <c r="AM49" s="338">
        <v>0</v>
      </c>
      <c r="AN49" s="338">
        <v>0</v>
      </c>
      <c r="AO49" s="338">
        <v>0</v>
      </c>
      <c r="AP49" s="338">
        <v>0</v>
      </c>
      <c r="AQ49" s="338">
        <v>0</v>
      </c>
      <c r="AR49" s="338">
        <v>0</v>
      </c>
      <c r="AS49" s="338">
        <v>0</v>
      </c>
      <c r="AT49" s="338">
        <v>0</v>
      </c>
      <c r="AU49" s="338">
        <v>117.31475</v>
      </c>
      <c r="AV49" s="338">
        <v>0</v>
      </c>
      <c r="AW49" s="338">
        <v>0</v>
      </c>
      <c r="AX49" s="338">
        <v>0</v>
      </c>
      <c r="AY49" s="353">
        <v>-0.004750000000001364</v>
      </c>
      <c r="AZ49" s="338">
        <v>117.31</v>
      </c>
      <c r="BA49" s="249"/>
      <c r="BB49" s="249"/>
    </row>
    <row r="50" spans="1:54" s="255" customFormat="1" ht="30.75" customHeight="1">
      <c r="A50" s="250" t="s">
        <v>161</v>
      </c>
      <c r="B50" s="251" t="s">
        <v>162</v>
      </c>
      <c r="C50" s="253" t="s">
        <v>163</v>
      </c>
      <c r="D50" s="338">
        <v>0</v>
      </c>
      <c r="E50" s="338">
        <v>0</v>
      </c>
      <c r="F50" s="338">
        <v>0</v>
      </c>
      <c r="G50" s="338">
        <v>0</v>
      </c>
      <c r="H50" s="338">
        <v>0</v>
      </c>
      <c r="I50" s="338">
        <v>0</v>
      </c>
      <c r="J50" s="338">
        <v>0</v>
      </c>
      <c r="K50" s="338">
        <v>0</v>
      </c>
      <c r="L50" s="338">
        <v>0</v>
      </c>
      <c r="M50" s="338">
        <v>0</v>
      </c>
      <c r="N50" s="338">
        <v>0</v>
      </c>
      <c r="O50" s="338">
        <v>0</v>
      </c>
      <c r="P50" s="338">
        <v>0</v>
      </c>
      <c r="Q50" s="338">
        <v>0</v>
      </c>
      <c r="R50" s="338">
        <v>0</v>
      </c>
      <c r="S50" s="338">
        <v>0</v>
      </c>
      <c r="T50" s="338">
        <v>0</v>
      </c>
      <c r="U50" s="338">
        <v>0</v>
      </c>
      <c r="V50" s="338">
        <v>0</v>
      </c>
      <c r="W50" s="338">
        <v>0</v>
      </c>
      <c r="X50" s="338">
        <v>0</v>
      </c>
      <c r="Y50" s="338">
        <v>0</v>
      </c>
      <c r="Z50" s="338">
        <v>0</v>
      </c>
      <c r="AA50" s="338">
        <v>0</v>
      </c>
      <c r="AB50" s="338">
        <v>0</v>
      </c>
      <c r="AC50" s="338">
        <v>0</v>
      </c>
      <c r="AD50" s="338">
        <v>0</v>
      </c>
      <c r="AE50" s="338">
        <v>0</v>
      </c>
      <c r="AF50" s="338">
        <v>0</v>
      </c>
      <c r="AG50" s="338">
        <v>0</v>
      </c>
      <c r="AH50" s="338">
        <v>0</v>
      </c>
      <c r="AI50" s="338">
        <v>0</v>
      </c>
      <c r="AJ50" s="338">
        <v>0</v>
      </c>
      <c r="AK50" s="338">
        <v>0</v>
      </c>
      <c r="AL50" s="338">
        <v>0</v>
      </c>
      <c r="AM50" s="338">
        <v>0</v>
      </c>
      <c r="AN50" s="338">
        <v>0</v>
      </c>
      <c r="AO50" s="338">
        <v>0</v>
      </c>
      <c r="AP50" s="338">
        <v>0</v>
      </c>
      <c r="AQ50" s="338">
        <v>0</v>
      </c>
      <c r="AR50" s="338">
        <v>0</v>
      </c>
      <c r="AS50" s="338">
        <v>0</v>
      </c>
      <c r="AT50" s="338">
        <v>0</v>
      </c>
      <c r="AU50" s="338">
        <v>0</v>
      </c>
      <c r="AV50" s="338">
        <v>0</v>
      </c>
      <c r="AW50" s="338">
        <v>0</v>
      </c>
      <c r="AX50" s="338">
        <v>0</v>
      </c>
      <c r="AY50" s="353">
        <v>0</v>
      </c>
      <c r="AZ50" s="338">
        <v>0</v>
      </c>
      <c r="BA50" s="249"/>
      <c r="BB50" s="249"/>
    </row>
    <row r="51" spans="1:54" s="255" customFormat="1" ht="24.75" customHeight="1">
      <c r="A51" s="349">
        <v>3</v>
      </c>
      <c r="B51" s="354" t="s">
        <v>164</v>
      </c>
      <c r="C51" s="355" t="s">
        <v>165</v>
      </c>
      <c r="D51" s="352">
        <v>716.5617299999999</v>
      </c>
      <c r="E51" s="352">
        <v>0</v>
      </c>
      <c r="F51" s="352">
        <v>0</v>
      </c>
      <c r="G51" s="352">
        <v>0</v>
      </c>
      <c r="H51" s="352">
        <v>0</v>
      </c>
      <c r="I51" s="352">
        <v>0</v>
      </c>
      <c r="J51" s="352">
        <v>0</v>
      </c>
      <c r="K51" s="352">
        <v>0</v>
      </c>
      <c r="L51" s="352">
        <v>0</v>
      </c>
      <c r="M51" s="352">
        <v>0</v>
      </c>
      <c r="N51" s="352">
        <v>0</v>
      </c>
      <c r="O51" s="352">
        <v>0</v>
      </c>
      <c r="P51" s="352">
        <v>0</v>
      </c>
      <c r="Q51" s="352">
        <v>0</v>
      </c>
      <c r="R51" s="352">
        <v>0</v>
      </c>
      <c r="S51" s="352">
        <v>0</v>
      </c>
      <c r="T51" s="352">
        <v>0</v>
      </c>
      <c r="U51" s="352">
        <v>0</v>
      </c>
      <c r="V51" s="352">
        <v>0</v>
      </c>
      <c r="W51" s="352">
        <v>0</v>
      </c>
      <c r="X51" s="352">
        <v>0</v>
      </c>
      <c r="Y51" s="352">
        <v>0</v>
      </c>
      <c r="Z51" s="352">
        <v>0</v>
      </c>
      <c r="AA51" s="352">
        <v>0</v>
      </c>
      <c r="AB51" s="352">
        <v>0</v>
      </c>
      <c r="AC51" s="352">
        <v>0</v>
      </c>
      <c r="AD51" s="352">
        <v>0</v>
      </c>
      <c r="AE51" s="352">
        <v>0</v>
      </c>
      <c r="AF51" s="352">
        <v>0</v>
      </c>
      <c r="AG51" s="352">
        <v>0</v>
      </c>
      <c r="AH51" s="352">
        <v>0</v>
      </c>
      <c r="AI51" s="352">
        <v>0</v>
      </c>
      <c r="AJ51" s="352">
        <v>0</v>
      </c>
      <c r="AK51" s="352">
        <v>0</v>
      </c>
      <c r="AL51" s="352">
        <v>0</v>
      </c>
      <c r="AM51" s="352">
        <v>0</v>
      </c>
      <c r="AN51" s="352">
        <v>0</v>
      </c>
      <c r="AO51" s="352">
        <v>0</v>
      </c>
      <c r="AP51" s="352">
        <v>0</v>
      </c>
      <c r="AQ51" s="352">
        <v>0</v>
      </c>
      <c r="AR51" s="352">
        <v>0</v>
      </c>
      <c r="AS51" s="352">
        <v>0</v>
      </c>
      <c r="AT51" s="352">
        <v>0</v>
      </c>
      <c r="AU51" s="352">
        <v>0</v>
      </c>
      <c r="AV51" s="352">
        <v>0</v>
      </c>
      <c r="AW51" s="352">
        <v>716.5617299999999</v>
      </c>
      <c r="AX51" s="352">
        <v>0</v>
      </c>
      <c r="AY51" s="353">
        <v>-135.53172999999992</v>
      </c>
      <c r="AZ51" s="352">
        <v>581.03</v>
      </c>
      <c r="BA51" s="249"/>
      <c r="BB51" s="249"/>
    </row>
    <row r="52" spans="1:54" s="339" customFormat="1" ht="30.75" customHeight="1">
      <c r="A52" s="356"/>
      <c r="B52" s="357" t="s">
        <v>328</v>
      </c>
      <c r="C52" s="357"/>
      <c r="D52" s="358">
        <v>0</v>
      </c>
      <c r="E52" s="358">
        <v>0</v>
      </c>
      <c r="F52" s="358">
        <v>0</v>
      </c>
      <c r="G52" s="358">
        <v>0</v>
      </c>
      <c r="H52" s="358">
        <v>0.29000000000000004</v>
      </c>
      <c r="I52" s="358">
        <v>2.4199999999999986</v>
      </c>
      <c r="J52" s="358">
        <v>0</v>
      </c>
      <c r="K52" s="358">
        <v>0</v>
      </c>
      <c r="L52" s="358">
        <v>0</v>
      </c>
      <c r="M52" s="358">
        <v>0.03</v>
      </c>
      <c r="N52" s="358">
        <v>0</v>
      </c>
      <c r="O52" s="358">
        <v>65.30000000000001</v>
      </c>
      <c r="P52" s="358">
        <v>38.8224</v>
      </c>
      <c r="Q52" s="358">
        <v>0</v>
      </c>
      <c r="R52" s="358">
        <v>0.3098</v>
      </c>
      <c r="S52" s="358">
        <v>0</v>
      </c>
      <c r="T52" s="358">
        <v>0</v>
      </c>
      <c r="U52" s="358">
        <v>11.9613</v>
      </c>
      <c r="V52" s="358">
        <v>0.2375</v>
      </c>
      <c r="W52" s="358">
        <v>0.2975</v>
      </c>
      <c r="X52" s="358">
        <v>0</v>
      </c>
      <c r="Y52" s="358">
        <v>22.445899999999998</v>
      </c>
      <c r="Z52" s="358">
        <v>0</v>
      </c>
      <c r="AA52" s="358">
        <v>0</v>
      </c>
      <c r="AB52" s="358">
        <v>0</v>
      </c>
      <c r="AC52" s="358">
        <v>0</v>
      </c>
      <c r="AD52" s="358">
        <v>0</v>
      </c>
      <c r="AE52" s="358">
        <v>0</v>
      </c>
      <c r="AF52" s="358">
        <v>0</v>
      </c>
      <c r="AG52" s="358">
        <v>2.5145</v>
      </c>
      <c r="AH52" s="358">
        <v>0</v>
      </c>
      <c r="AI52" s="358">
        <v>0.8000000000000003</v>
      </c>
      <c r="AJ52" s="358">
        <v>0.13</v>
      </c>
      <c r="AK52" s="358">
        <v>0</v>
      </c>
      <c r="AL52" s="358">
        <v>0</v>
      </c>
      <c r="AM52" s="358">
        <v>0</v>
      </c>
      <c r="AN52" s="358">
        <v>0.7568</v>
      </c>
      <c r="AO52" s="358">
        <v>0</v>
      </c>
      <c r="AP52" s="358">
        <v>0</v>
      </c>
      <c r="AQ52" s="358">
        <v>0.3016</v>
      </c>
      <c r="AR52" s="358">
        <v>0</v>
      </c>
      <c r="AS52" s="358">
        <v>0</v>
      </c>
      <c r="AT52" s="358">
        <v>0</v>
      </c>
      <c r="AU52" s="358">
        <v>0</v>
      </c>
      <c r="AV52" s="358">
        <v>0</v>
      </c>
      <c r="AW52" s="358">
        <v>0</v>
      </c>
      <c r="AX52" s="358"/>
      <c r="AY52" s="359"/>
      <c r="AZ52" s="358"/>
      <c r="BB52" s="249"/>
    </row>
    <row r="53" spans="1:44" s="255" customFormat="1" ht="16.5" customHeight="1">
      <c r="A53" s="970" t="s">
        <v>329</v>
      </c>
      <c r="B53" s="971"/>
      <c r="C53" s="971"/>
      <c r="D53" s="254"/>
      <c r="E53" s="339"/>
      <c r="F53" s="339"/>
      <c r="O53" s="339"/>
      <c r="AF53" s="256"/>
      <c r="AK53" s="339"/>
      <c r="AL53" s="339"/>
      <c r="AM53" s="339"/>
      <c r="AN53" s="339"/>
      <c r="AO53" s="339"/>
      <c r="AR53" s="339"/>
    </row>
    <row r="54" spans="2:109" s="444" customFormat="1" ht="27.75" customHeight="1">
      <c r="B54" s="894" t="s">
        <v>504</v>
      </c>
      <c r="C54" s="894"/>
      <c r="D54" s="894"/>
      <c r="E54" s="894"/>
      <c r="F54" s="445"/>
      <c r="G54" s="445"/>
      <c r="H54" s="445"/>
      <c r="J54" s="894" t="s">
        <v>505</v>
      </c>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4"/>
      <c r="AR54" s="894"/>
      <c r="AS54" s="894"/>
      <c r="AT54" s="894"/>
      <c r="AU54" s="894"/>
      <c r="AV54" s="894"/>
      <c r="AW54" s="894"/>
      <c r="AX54" s="894"/>
      <c r="AY54" s="894"/>
      <c r="AZ54" s="894"/>
      <c r="BA54" s="446"/>
      <c r="BB54" s="446"/>
      <c r="BC54" s="446"/>
      <c r="BD54" s="446"/>
      <c r="BE54" s="446"/>
      <c r="BF54" s="446"/>
      <c r="BG54" s="446"/>
      <c r="BH54" s="446"/>
      <c r="BI54" s="446"/>
      <c r="BJ54" s="446"/>
      <c r="BK54" s="446"/>
      <c r="BL54" s="446"/>
      <c r="BM54" s="446"/>
      <c r="BN54" s="446"/>
      <c r="BO54" s="446"/>
      <c r="BP54" s="446"/>
      <c r="BQ54" s="446"/>
      <c r="BR54" s="446"/>
      <c r="BS54" s="446"/>
      <c r="BT54" s="446"/>
      <c r="BU54" s="446"/>
      <c r="BV54" s="446"/>
      <c r="BW54" s="446"/>
      <c r="BX54" s="446"/>
      <c r="BY54" s="446"/>
      <c r="BZ54" s="446"/>
      <c r="CA54" s="446"/>
      <c r="CB54" s="446"/>
      <c r="CC54" s="446"/>
      <c r="CD54" s="446"/>
      <c r="CE54" s="446"/>
      <c r="CF54" s="446"/>
      <c r="CG54" s="446"/>
      <c r="CH54" s="446"/>
      <c r="CI54" s="446"/>
      <c r="CJ54" s="446"/>
      <c r="CK54" s="446"/>
      <c r="CL54" s="446"/>
      <c r="CM54" s="446"/>
      <c r="CN54" s="446"/>
      <c r="CO54" s="446"/>
      <c r="CP54" s="446"/>
      <c r="CQ54" s="446"/>
      <c r="CR54" s="446"/>
      <c r="CS54" s="446"/>
      <c r="CT54" s="446"/>
      <c r="CU54" s="446"/>
      <c r="CV54" s="446"/>
      <c r="CW54" s="446"/>
      <c r="CX54" s="446"/>
      <c r="CY54" s="446"/>
      <c r="CZ54" s="446"/>
      <c r="DA54" s="446"/>
      <c r="DB54" s="446"/>
      <c r="DC54" s="446"/>
      <c r="DD54" s="446"/>
      <c r="DE54" s="446"/>
    </row>
    <row r="55" spans="2:109" s="414" customFormat="1" ht="27.75" customHeight="1">
      <c r="B55" s="413"/>
      <c r="C55" s="413"/>
      <c r="E55" s="415"/>
      <c r="F55" s="416"/>
      <c r="G55" s="416"/>
      <c r="H55" s="416"/>
      <c r="J55" s="893" t="s">
        <v>506</v>
      </c>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3"/>
      <c r="AL55" s="893"/>
      <c r="AM55" s="893"/>
      <c r="AN55" s="893"/>
      <c r="AO55" s="893"/>
      <c r="AP55" s="893"/>
      <c r="AQ55" s="893"/>
      <c r="AR55" s="893"/>
      <c r="AS55" s="893"/>
      <c r="AT55" s="893"/>
      <c r="AU55" s="893"/>
      <c r="AV55" s="893"/>
      <c r="AW55" s="893"/>
      <c r="AX55" s="893"/>
      <c r="AY55" s="893"/>
      <c r="AZ55" s="893"/>
      <c r="BA55" s="418"/>
      <c r="BB55" s="418"/>
      <c r="BC55" s="418"/>
      <c r="BD55" s="418"/>
      <c r="BE55" s="418"/>
      <c r="BF55" s="418"/>
      <c r="BG55" s="418"/>
      <c r="BH55" s="418"/>
      <c r="BI55" s="418"/>
      <c r="BJ55" s="418"/>
      <c r="BK55" s="418"/>
      <c r="BL55" s="418"/>
      <c r="BM55" s="418"/>
      <c r="BN55" s="418"/>
      <c r="BO55" s="418"/>
      <c r="BP55" s="418"/>
      <c r="BQ55" s="418"/>
      <c r="BR55" s="418"/>
      <c r="BS55" s="418"/>
      <c r="BT55" s="418"/>
      <c r="BU55" s="418"/>
      <c r="BV55" s="418"/>
      <c r="BW55" s="418"/>
      <c r="BX55" s="418"/>
      <c r="BY55" s="418"/>
      <c r="BZ55" s="418"/>
      <c r="CA55" s="418"/>
      <c r="CB55" s="418"/>
      <c r="CC55" s="418"/>
      <c r="CD55" s="418"/>
      <c r="CE55" s="418"/>
      <c r="CF55" s="418"/>
      <c r="CG55" s="418"/>
      <c r="CH55" s="418"/>
      <c r="CI55" s="418"/>
      <c r="CJ55" s="418"/>
      <c r="CK55" s="418"/>
      <c r="CL55" s="418"/>
      <c r="CM55" s="418"/>
      <c r="CN55" s="418"/>
      <c r="CO55" s="418"/>
      <c r="CP55" s="418"/>
      <c r="CQ55" s="418"/>
      <c r="CR55" s="418"/>
      <c r="CS55" s="418"/>
      <c r="CT55" s="418"/>
      <c r="CU55" s="418"/>
      <c r="CV55" s="418"/>
      <c r="CW55" s="418"/>
      <c r="CX55" s="418"/>
      <c r="CY55" s="418"/>
      <c r="CZ55" s="418"/>
      <c r="DA55" s="418"/>
      <c r="DB55" s="418"/>
      <c r="DC55" s="418"/>
      <c r="DD55" s="418"/>
      <c r="DE55" s="418"/>
    </row>
    <row r="59" spans="2:5" ht="20.25">
      <c r="B59" s="894" t="s">
        <v>806</v>
      </c>
      <c r="C59" s="894"/>
      <c r="D59" s="894"/>
      <c r="E59" s="894"/>
    </row>
  </sheetData>
  <sheetProtection/>
  <mergeCells count="15">
    <mergeCell ref="B59:E59"/>
    <mergeCell ref="AY4:AY5"/>
    <mergeCell ref="AZ4:AZ5"/>
    <mergeCell ref="A53:C53"/>
    <mergeCell ref="A2:AZ2"/>
    <mergeCell ref="J54:AZ54"/>
    <mergeCell ref="J55:AZ55"/>
    <mergeCell ref="AX4:AX5"/>
    <mergeCell ref="A1:B1"/>
    <mergeCell ref="A4:A5"/>
    <mergeCell ref="B4:B5"/>
    <mergeCell ref="C4:C5"/>
    <mergeCell ref="D4:D5"/>
    <mergeCell ref="B54:E54"/>
    <mergeCell ref="E4:AW4"/>
  </mergeCells>
  <printOptions/>
  <pageMargins left="0.43" right="0.196850393700787" top="0.77" bottom="0.25" header="0" footer="0"/>
  <pageSetup horizontalDpi="600" verticalDpi="600" orientation="landscape" paperSize="9" scale="53" r:id="rId2"/>
  <drawing r:id="rId1"/>
</worksheet>
</file>

<file path=xl/worksheets/sheet25.xml><?xml version="1.0" encoding="utf-8"?>
<worksheet xmlns="http://schemas.openxmlformats.org/spreadsheetml/2006/main" xmlns:r="http://schemas.openxmlformats.org/officeDocument/2006/relationships">
  <sheetPr>
    <tabColor theme="4"/>
  </sheetPr>
  <dimension ref="A1:DE30"/>
  <sheetViews>
    <sheetView tabSelected="1" zoomScalePageLayoutView="0" workbookViewId="0" topLeftCell="A1">
      <selection activeCell="C8" sqref="C8"/>
    </sheetView>
  </sheetViews>
  <sheetFormatPr defaultColWidth="8.8515625" defaultRowHeight="12.75"/>
  <cols>
    <col min="1" max="1" width="4.28125" style="127" customWidth="1"/>
    <col min="2" max="2" width="35.57421875" style="131" customWidth="1"/>
    <col min="3" max="3" width="7.421875" style="131" customWidth="1"/>
    <col min="4" max="4" width="8.421875" style="127" customWidth="1"/>
    <col min="5" max="5" width="8.7109375" style="127" customWidth="1"/>
    <col min="6" max="6" width="13.8515625" style="127" customWidth="1"/>
    <col min="7" max="7" width="14.28125" style="127" customWidth="1"/>
    <col min="8" max="8" width="11.28125" style="127" customWidth="1"/>
    <col min="9" max="9" width="6.28125" style="127" customWidth="1"/>
    <col min="10" max="10" width="7.28125" style="127" customWidth="1"/>
    <col min="11" max="11" width="7.7109375" style="127" customWidth="1"/>
    <col min="12" max="12" width="12.57421875" style="127" customWidth="1"/>
    <col min="13" max="13" width="6.57421875" style="127" customWidth="1"/>
    <col min="14" max="14" width="12.8515625" style="127" customWidth="1"/>
    <col min="15" max="16384" width="8.8515625" style="127" customWidth="1"/>
  </cols>
  <sheetData>
    <row r="1" spans="1:3" s="128" customFormat="1" ht="18" customHeight="1">
      <c r="A1" s="964" t="s">
        <v>508</v>
      </c>
      <c r="B1" s="964"/>
      <c r="C1" s="150"/>
    </row>
    <row r="2" spans="2:3" s="128" customFormat="1" ht="18" customHeight="1">
      <c r="B2" s="142"/>
      <c r="C2" s="142"/>
    </row>
    <row r="3" spans="1:14" s="128" customFormat="1" ht="27.75" customHeight="1">
      <c r="A3" s="938" t="s">
        <v>507</v>
      </c>
      <c r="B3" s="938"/>
      <c r="C3" s="938"/>
      <c r="D3" s="938"/>
      <c r="E3" s="938"/>
      <c r="F3" s="938"/>
      <c r="G3" s="938"/>
      <c r="H3" s="938"/>
      <c r="I3" s="938"/>
      <c r="J3" s="938"/>
      <c r="K3" s="938"/>
      <c r="L3" s="938"/>
      <c r="M3" s="938"/>
      <c r="N3" s="938"/>
    </row>
    <row r="4" spans="2:14" ht="15">
      <c r="B4" s="983"/>
      <c r="C4" s="983"/>
      <c r="D4" s="984"/>
      <c r="E4" s="984"/>
      <c r="F4" s="984"/>
      <c r="G4" s="984"/>
      <c r="H4" s="984"/>
      <c r="I4" s="984"/>
      <c r="J4" s="984"/>
      <c r="K4" s="984"/>
      <c r="L4" s="985"/>
      <c r="M4" s="985"/>
      <c r="N4" s="985"/>
    </row>
    <row r="5" spans="1:14" s="64" customFormat="1" ht="21" customHeight="1">
      <c r="A5" s="980" t="s">
        <v>8</v>
      </c>
      <c r="B5" s="980" t="s">
        <v>282</v>
      </c>
      <c r="C5" s="829" t="s">
        <v>265</v>
      </c>
      <c r="D5" s="829"/>
      <c r="E5" s="829"/>
      <c r="F5" s="829"/>
      <c r="G5" s="829"/>
      <c r="H5" s="829"/>
      <c r="I5" s="829"/>
      <c r="J5" s="844" t="s">
        <v>266</v>
      </c>
      <c r="K5" s="845"/>
      <c r="L5" s="845"/>
      <c r="M5" s="846"/>
      <c r="N5" s="841" t="s">
        <v>274</v>
      </c>
    </row>
    <row r="6" spans="1:14" s="61" customFormat="1" ht="49.5" customHeight="1">
      <c r="A6" s="981"/>
      <c r="B6" s="981"/>
      <c r="C6" s="147" t="s">
        <v>261</v>
      </c>
      <c r="D6" s="148" t="s">
        <v>267</v>
      </c>
      <c r="E6" s="149" t="s">
        <v>268</v>
      </c>
      <c r="F6" s="148" t="s">
        <v>79</v>
      </c>
      <c r="G6" s="148" t="s">
        <v>269</v>
      </c>
      <c r="H6" s="148" t="s">
        <v>280</v>
      </c>
      <c r="I6" s="148" t="s">
        <v>15</v>
      </c>
      <c r="J6" s="147" t="s">
        <v>261</v>
      </c>
      <c r="K6" s="144" t="s">
        <v>267</v>
      </c>
      <c r="L6" s="144" t="s">
        <v>270</v>
      </c>
      <c r="M6" s="144" t="s">
        <v>33</v>
      </c>
      <c r="N6" s="842"/>
    </row>
    <row r="7" spans="1:15" s="117" customFormat="1" ht="23.25" customHeight="1">
      <c r="A7" s="909">
        <v>1</v>
      </c>
      <c r="B7" s="152" t="s">
        <v>271</v>
      </c>
      <c r="C7" s="977" t="s">
        <v>272</v>
      </c>
      <c r="D7" s="978"/>
      <c r="E7" s="978"/>
      <c r="F7" s="978"/>
      <c r="G7" s="978"/>
      <c r="H7" s="978"/>
      <c r="I7" s="979"/>
      <c r="J7" s="974" t="s">
        <v>272</v>
      </c>
      <c r="K7" s="975"/>
      <c r="L7" s="975"/>
      <c r="M7" s="976"/>
      <c r="N7" s="151" t="s">
        <v>273</v>
      </c>
      <c r="O7" s="116"/>
    </row>
    <row r="8" spans="1:15" s="60" customFormat="1" ht="21.75" customHeight="1">
      <c r="A8" s="973"/>
      <c r="B8" s="118" t="s">
        <v>275</v>
      </c>
      <c r="C8" s="145">
        <v>65</v>
      </c>
      <c r="D8" s="145">
        <v>5</v>
      </c>
      <c r="E8" s="260">
        <v>33</v>
      </c>
      <c r="F8" s="145">
        <v>20</v>
      </c>
      <c r="G8" s="145">
        <v>7</v>
      </c>
      <c r="H8" s="145">
        <v>0</v>
      </c>
      <c r="I8" s="145" t="s">
        <v>33</v>
      </c>
      <c r="J8" s="145">
        <v>0</v>
      </c>
      <c r="K8" s="145" t="s">
        <v>33</v>
      </c>
      <c r="L8" s="145" t="s">
        <v>33</v>
      </c>
      <c r="M8" s="145" t="s">
        <v>33</v>
      </c>
      <c r="N8" s="690">
        <v>65</v>
      </c>
      <c r="O8" s="122"/>
    </row>
    <row r="9" spans="1:15" s="60" customFormat="1" ht="21.75" customHeight="1">
      <c r="A9" s="910"/>
      <c r="B9" s="118" t="s">
        <v>283</v>
      </c>
      <c r="C9" s="145">
        <v>8270</v>
      </c>
      <c r="D9" s="145">
        <v>5000</v>
      </c>
      <c r="E9" s="145">
        <v>990</v>
      </c>
      <c r="F9" s="145">
        <v>2000</v>
      </c>
      <c r="G9" s="145">
        <v>280</v>
      </c>
      <c r="H9" s="145">
        <v>0</v>
      </c>
      <c r="I9" s="145" t="s">
        <v>33</v>
      </c>
      <c r="J9" s="145">
        <v>0</v>
      </c>
      <c r="K9" s="145" t="s">
        <v>33</v>
      </c>
      <c r="L9" s="145" t="s">
        <v>33</v>
      </c>
      <c r="M9" s="145" t="s">
        <v>33</v>
      </c>
      <c r="N9" s="690">
        <v>8270</v>
      </c>
      <c r="O9" s="122"/>
    </row>
    <row r="10" spans="1:15" s="60" customFormat="1" ht="24" customHeight="1">
      <c r="A10" s="909">
        <v>2</v>
      </c>
      <c r="B10" s="152" t="s">
        <v>276</v>
      </c>
      <c r="C10" s="977" t="s">
        <v>272</v>
      </c>
      <c r="D10" s="978"/>
      <c r="E10" s="978"/>
      <c r="F10" s="978"/>
      <c r="G10" s="978"/>
      <c r="H10" s="978"/>
      <c r="I10" s="979"/>
      <c r="J10" s="974" t="s">
        <v>272</v>
      </c>
      <c r="K10" s="975"/>
      <c r="L10" s="975"/>
      <c r="M10" s="976"/>
      <c r="N10" s="690"/>
      <c r="O10" s="122"/>
    </row>
    <row r="11" spans="1:15" s="60" customFormat="1" ht="21" customHeight="1">
      <c r="A11" s="973"/>
      <c r="B11" s="118" t="s">
        <v>275</v>
      </c>
      <c r="C11" s="145">
        <v>58</v>
      </c>
      <c r="D11" s="145">
        <v>3</v>
      </c>
      <c r="E11" s="260">
        <v>43</v>
      </c>
      <c r="F11" s="145">
        <v>10</v>
      </c>
      <c r="G11" s="145">
        <v>2</v>
      </c>
      <c r="H11" s="145">
        <v>0</v>
      </c>
      <c r="I11" s="145" t="s">
        <v>33</v>
      </c>
      <c r="J11" s="145">
        <v>0</v>
      </c>
      <c r="K11" s="145" t="s">
        <v>33</v>
      </c>
      <c r="L11" s="145" t="s">
        <v>33</v>
      </c>
      <c r="M11" s="145" t="s">
        <v>33</v>
      </c>
      <c r="N11" s="690">
        <v>58</v>
      </c>
      <c r="O11" s="122"/>
    </row>
    <row r="12" spans="1:15" s="60" customFormat="1" ht="21" customHeight="1">
      <c r="A12" s="910"/>
      <c r="B12" s="118" t="s">
        <v>283</v>
      </c>
      <c r="C12" s="145">
        <v>5370</v>
      </c>
      <c r="D12" s="145">
        <v>3000</v>
      </c>
      <c r="E12" s="145">
        <v>1290</v>
      </c>
      <c r="F12" s="145">
        <v>1000</v>
      </c>
      <c r="G12" s="145">
        <v>80</v>
      </c>
      <c r="H12" s="145">
        <v>0</v>
      </c>
      <c r="I12" s="145" t="s">
        <v>33</v>
      </c>
      <c r="J12" s="145">
        <v>0</v>
      </c>
      <c r="K12" s="145" t="s">
        <v>33</v>
      </c>
      <c r="L12" s="145" t="s">
        <v>33</v>
      </c>
      <c r="M12" s="145" t="s">
        <v>33</v>
      </c>
      <c r="N12" s="690">
        <v>5370</v>
      </c>
      <c r="O12" s="122"/>
    </row>
    <row r="13" spans="1:14" s="60" customFormat="1" ht="25.5" customHeight="1">
      <c r="A13" s="909">
        <v>3</v>
      </c>
      <c r="B13" s="152" t="s">
        <v>277</v>
      </c>
      <c r="C13" s="977" t="s">
        <v>272</v>
      </c>
      <c r="D13" s="978"/>
      <c r="E13" s="978"/>
      <c r="F13" s="978"/>
      <c r="G13" s="978"/>
      <c r="H13" s="978"/>
      <c r="I13" s="979"/>
      <c r="J13" s="974" t="s">
        <v>272</v>
      </c>
      <c r="K13" s="975"/>
      <c r="L13" s="975"/>
      <c r="M13" s="976"/>
      <c r="N13" s="690"/>
    </row>
    <row r="14" spans="1:16" s="60" customFormat="1" ht="21" customHeight="1">
      <c r="A14" s="973"/>
      <c r="B14" s="118" t="s">
        <v>275</v>
      </c>
      <c r="C14" s="145">
        <v>22</v>
      </c>
      <c r="D14" s="145">
        <v>2</v>
      </c>
      <c r="E14" s="260">
        <v>15</v>
      </c>
      <c r="F14" s="145">
        <v>3</v>
      </c>
      <c r="G14" s="145">
        <v>2</v>
      </c>
      <c r="H14" s="145">
        <v>0</v>
      </c>
      <c r="I14" s="145" t="s">
        <v>33</v>
      </c>
      <c r="J14" s="145">
        <v>0</v>
      </c>
      <c r="K14" s="145" t="s">
        <v>33</v>
      </c>
      <c r="L14" s="145" t="s">
        <v>33</v>
      </c>
      <c r="M14" s="145" t="s">
        <v>33</v>
      </c>
      <c r="N14" s="690">
        <v>22</v>
      </c>
      <c r="P14" s="60" t="s">
        <v>215</v>
      </c>
    </row>
    <row r="15" spans="1:16" s="60" customFormat="1" ht="21" customHeight="1">
      <c r="A15" s="910"/>
      <c r="B15" s="118" t="s">
        <v>283</v>
      </c>
      <c r="C15" s="145">
        <v>2830</v>
      </c>
      <c r="D15" s="145">
        <v>2000</v>
      </c>
      <c r="E15" s="145">
        <v>450</v>
      </c>
      <c r="F15" s="145">
        <v>300</v>
      </c>
      <c r="G15" s="145">
        <v>80</v>
      </c>
      <c r="H15" s="145">
        <v>0</v>
      </c>
      <c r="I15" s="145" t="s">
        <v>33</v>
      </c>
      <c r="J15" s="145">
        <v>0</v>
      </c>
      <c r="K15" s="145" t="s">
        <v>33</v>
      </c>
      <c r="L15" s="145" t="s">
        <v>33</v>
      </c>
      <c r="M15" s="145" t="s">
        <v>33</v>
      </c>
      <c r="N15" s="690">
        <v>2830</v>
      </c>
      <c r="O15" s="60" t="s">
        <v>215</v>
      </c>
      <c r="P15" s="122"/>
    </row>
    <row r="16" spans="1:16" s="60" customFormat="1" ht="24" customHeight="1">
      <c r="A16" s="909">
        <v>4</v>
      </c>
      <c r="B16" s="152" t="s">
        <v>278</v>
      </c>
      <c r="C16" s="977" t="s">
        <v>272</v>
      </c>
      <c r="D16" s="978"/>
      <c r="E16" s="978"/>
      <c r="F16" s="978"/>
      <c r="G16" s="978"/>
      <c r="H16" s="978"/>
      <c r="I16" s="979"/>
      <c r="J16" s="974" t="s">
        <v>272</v>
      </c>
      <c r="K16" s="975"/>
      <c r="L16" s="975"/>
      <c r="M16" s="976"/>
      <c r="N16" s="691" t="s">
        <v>273</v>
      </c>
      <c r="P16" s="122"/>
    </row>
    <row r="17" spans="1:14" s="60" customFormat="1" ht="21" customHeight="1">
      <c r="A17" s="973"/>
      <c r="B17" s="118" t="s">
        <v>275</v>
      </c>
      <c r="C17" s="145" t="s">
        <v>33</v>
      </c>
      <c r="D17" s="145" t="s">
        <v>33</v>
      </c>
      <c r="E17" s="145" t="s">
        <v>33</v>
      </c>
      <c r="F17" s="145" t="s">
        <v>33</v>
      </c>
      <c r="G17" s="145" t="s">
        <v>33</v>
      </c>
      <c r="H17" s="145" t="s">
        <v>33</v>
      </c>
      <c r="I17" s="145" t="s">
        <v>33</v>
      </c>
      <c r="J17" s="145" t="s">
        <v>33</v>
      </c>
      <c r="K17" s="145" t="s">
        <v>33</v>
      </c>
      <c r="L17" s="145" t="s">
        <v>33</v>
      </c>
      <c r="M17" s="145" t="s">
        <v>33</v>
      </c>
      <c r="N17" s="120"/>
    </row>
    <row r="18" spans="1:14" s="60" customFormat="1" ht="20.25" customHeight="1">
      <c r="A18" s="910"/>
      <c r="B18" s="118" t="s">
        <v>283</v>
      </c>
      <c r="C18" s="145" t="s">
        <v>33</v>
      </c>
      <c r="D18" s="145" t="s">
        <v>33</v>
      </c>
      <c r="E18" s="145" t="s">
        <v>33</v>
      </c>
      <c r="F18" s="145" t="s">
        <v>33</v>
      </c>
      <c r="G18" s="145" t="s">
        <v>33</v>
      </c>
      <c r="H18" s="145" t="s">
        <v>33</v>
      </c>
      <c r="I18" s="145" t="s">
        <v>33</v>
      </c>
      <c r="J18" s="145" t="s">
        <v>33</v>
      </c>
      <c r="K18" s="145" t="s">
        <v>33</v>
      </c>
      <c r="L18" s="145" t="s">
        <v>33</v>
      </c>
      <c r="M18" s="145" t="s">
        <v>33</v>
      </c>
      <c r="N18" s="120"/>
    </row>
    <row r="19" spans="1:14" s="60" customFormat="1" ht="24" customHeight="1">
      <c r="A19" s="909">
        <v>5</v>
      </c>
      <c r="B19" s="152" t="s">
        <v>279</v>
      </c>
      <c r="C19" s="977" t="s">
        <v>272</v>
      </c>
      <c r="D19" s="978"/>
      <c r="E19" s="978"/>
      <c r="F19" s="978"/>
      <c r="G19" s="978"/>
      <c r="H19" s="978"/>
      <c r="I19" s="979"/>
      <c r="J19" s="974" t="s">
        <v>272</v>
      </c>
      <c r="K19" s="975"/>
      <c r="L19" s="975"/>
      <c r="M19" s="976"/>
      <c r="N19" s="151" t="s">
        <v>273</v>
      </c>
    </row>
    <row r="20" spans="1:15" s="60" customFormat="1" ht="21.75" customHeight="1">
      <c r="A20" s="973"/>
      <c r="B20" s="118" t="s">
        <v>275</v>
      </c>
      <c r="C20" s="145" t="s">
        <v>33</v>
      </c>
      <c r="D20" s="145" t="s">
        <v>33</v>
      </c>
      <c r="E20" s="145" t="s">
        <v>33</v>
      </c>
      <c r="F20" s="145" t="s">
        <v>33</v>
      </c>
      <c r="G20" s="145" t="s">
        <v>33</v>
      </c>
      <c r="H20" s="145" t="s">
        <v>33</v>
      </c>
      <c r="I20" s="145" t="s">
        <v>33</v>
      </c>
      <c r="J20" s="145" t="s">
        <v>33</v>
      </c>
      <c r="K20" s="145" t="s">
        <v>33</v>
      </c>
      <c r="L20" s="145" t="s">
        <v>33</v>
      </c>
      <c r="M20" s="145" t="s">
        <v>33</v>
      </c>
      <c r="N20" s="120"/>
      <c r="O20" s="60" t="s">
        <v>215</v>
      </c>
    </row>
    <row r="21" spans="1:14" s="60" customFormat="1" ht="23.25" customHeight="1">
      <c r="A21" s="910"/>
      <c r="B21" s="118" t="s">
        <v>283</v>
      </c>
      <c r="C21" s="145" t="s">
        <v>33</v>
      </c>
      <c r="D21" s="145" t="s">
        <v>33</v>
      </c>
      <c r="E21" s="145" t="s">
        <v>33</v>
      </c>
      <c r="F21" s="145" t="s">
        <v>33</v>
      </c>
      <c r="G21" s="145" t="s">
        <v>33</v>
      </c>
      <c r="H21" s="145" t="s">
        <v>33</v>
      </c>
      <c r="I21" s="145" t="s">
        <v>33</v>
      </c>
      <c r="J21" s="145" t="s">
        <v>33</v>
      </c>
      <c r="K21" s="145" t="s">
        <v>33</v>
      </c>
      <c r="L21" s="145" t="s">
        <v>33</v>
      </c>
      <c r="M21" s="145" t="s">
        <v>33</v>
      </c>
      <c r="N21" s="120"/>
    </row>
    <row r="22" spans="1:14" s="60" customFormat="1" ht="21" customHeight="1">
      <c r="A22" s="988" t="s">
        <v>285</v>
      </c>
      <c r="B22" s="989"/>
      <c r="C22" s="146" t="s">
        <v>33</v>
      </c>
      <c r="D22" s="146" t="s">
        <v>33</v>
      </c>
      <c r="E22" s="146" t="s">
        <v>33</v>
      </c>
      <c r="F22" s="146" t="s">
        <v>33</v>
      </c>
      <c r="G22" s="146" t="s">
        <v>33</v>
      </c>
      <c r="H22" s="146" t="s">
        <v>33</v>
      </c>
      <c r="I22" s="146" t="s">
        <v>33</v>
      </c>
      <c r="J22" s="146" t="s">
        <v>33</v>
      </c>
      <c r="K22" s="146" t="s">
        <v>33</v>
      </c>
      <c r="L22" s="146" t="s">
        <v>33</v>
      </c>
      <c r="M22" s="146" t="s">
        <v>33</v>
      </c>
      <c r="N22" s="146"/>
    </row>
    <row r="23" spans="1:14" ht="22.5" customHeight="1">
      <c r="A23" s="870" t="s">
        <v>284</v>
      </c>
      <c r="B23" s="872"/>
      <c r="C23" s="986">
        <v>16470</v>
      </c>
      <c r="D23" s="987"/>
      <c r="E23" s="987"/>
      <c r="F23" s="987"/>
      <c r="G23" s="987"/>
      <c r="H23" s="987"/>
      <c r="I23" s="916"/>
      <c r="J23" s="991">
        <v>0</v>
      </c>
      <c r="K23" s="992"/>
      <c r="L23" s="992"/>
      <c r="M23" s="993"/>
      <c r="N23" s="692">
        <v>16470</v>
      </c>
    </row>
    <row r="25" spans="2:109" s="328" customFormat="1" ht="27.75" customHeight="1">
      <c r="B25" s="982" t="s">
        <v>504</v>
      </c>
      <c r="C25" s="982"/>
      <c r="D25" s="982"/>
      <c r="E25" s="982"/>
      <c r="F25" s="450"/>
      <c r="G25" s="982" t="s">
        <v>505</v>
      </c>
      <c r="H25" s="982"/>
      <c r="I25" s="982"/>
      <c r="J25" s="982"/>
      <c r="K25" s="982"/>
      <c r="L25" s="982"/>
      <c r="M25" s="982"/>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2"/>
      <c r="BB25" s="452"/>
      <c r="BC25" s="452"/>
      <c r="BD25" s="452"/>
      <c r="BE25" s="452"/>
      <c r="BF25" s="452"/>
      <c r="BG25" s="452"/>
      <c r="BH25" s="452"/>
      <c r="BI25" s="452"/>
      <c r="BJ25" s="452"/>
      <c r="BK25" s="452"/>
      <c r="BL25" s="452"/>
      <c r="BM25" s="452"/>
      <c r="BN25" s="452"/>
      <c r="BO25" s="452"/>
      <c r="BP25" s="452"/>
      <c r="BQ25" s="452"/>
      <c r="BR25" s="452"/>
      <c r="BS25" s="452"/>
      <c r="BT25" s="452"/>
      <c r="BU25" s="452"/>
      <c r="BV25" s="452"/>
      <c r="BW25" s="452"/>
      <c r="BX25" s="452"/>
      <c r="BY25" s="452"/>
      <c r="BZ25" s="452"/>
      <c r="CA25" s="452"/>
      <c r="CB25" s="452"/>
      <c r="CC25" s="452"/>
      <c r="CD25" s="452"/>
      <c r="CE25" s="452"/>
      <c r="CF25" s="452"/>
      <c r="CG25" s="452"/>
      <c r="CH25" s="452"/>
      <c r="CI25" s="452"/>
      <c r="CJ25" s="452"/>
      <c r="CK25" s="452"/>
      <c r="CL25" s="452"/>
      <c r="CM25" s="452"/>
      <c r="CN25" s="452"/>
      <c r="CO25" s="452"/>
      <c r="CP25" s="452"/>
      <c r="CQ25" s="452"/>
      <c r="CR25" s="452"/>
      <c r="CS25" s="452"/>
      <c r="CT25" s="452"/>
      <c r="CU25" s="452"/>
      <c r="CV25" s="452"/>
      <c r="CW25" s="452"/>
      <c r="CX25" s="452"/>
      <c r="CY25" s="452"/>
      <c r="CZ25" s="452"/>
      <c r="DA25" s="452"/>
      <c r="DB25" s="452"/>
      <c r="DC25" s="452"/>
      <c r="DD25" s="452"/>
      <c r="DE25" s="452"/>
    </row>
    <row r="26" spans="2:109" s="5" customFormat="1" ht="27.75" customHeight="1">
      <c r="B26" s="453"/>
      <c r="C26" s="453"/>
      <c r="E26" s="6"/>
      <c r="F26" s="8"/>
      <c r="G26" s="990" t="s">
        <v>506</v>
      </c>
      <c r="H26" s="990"/>
      <c r="I26" s="990"/>
      <c r="J26" s="990"/>
      <c r="K26" s="990"/>
      <c r="L26" s="990"/>
      <c r="M26" s="990"/>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row>
    <row r="30" spans="2:5" ht="16.5">
      <c r="B30" s="982" t="s">
        <v>806</v>
      </c>
      <c r="C30" s="982"/>
      <c r="D30" s="982"/>
      <c r="E30" s="982"/>
    </row>
  </sheetData>
  <sheetProtection/>
  <mergeCells count="31">
    <mergeCell ref="B30:E30"/>
    <mergeCell ref="C10:I10"/>
    <mergeCell ref="C13:I13"/>
    <mergeCell ref="G26:M26"/>
    <mergeCell ref="J23:M23"/>
    <mergeCell ref="A23:B23"/>
    <mergeCell ref="C23:I23"/>
    <mergeCell ref="A22:B22"/>
    <mergeCell ref="C7:I7"/>
    <mergeCell ref="J7:M7"/>
    <mergeCell ref="C16:I16"/>
    <mergeCell ref="J13:M13"/>
    <mergeCell ref="J16:M16"/>
    <mergeCell ref="A19:A21"/>
    <mergeCell ref="A1:B1"/>
    <mergeCell ref="A3:N3"/>
    <mergeCell ref="B5:B6"/>
    <mergeCell ref="A5:A6"/>
    <mergeCell ref="A10:A12"/>
    <mergeCell ref="B25:E25"/>
    <mergeCell ref="B4:N4"/>
    <mergeCell ref="G25:M25"/>
    <mergeCell ref="C5:I5"/>
    <mergeCell ref="J19:M19"/>
    <mergeCell ref="A13:A15"/>
    <mergeCell ref="J10:M10"/>
    <mergeCell ref="N5:N6"/>
    <mergeCell ref="A16:A18"/>
    <mergeCell ref="J5:M5"/>
    <mergeCell ref="C19:I19"/>
    <mergeCell ref="A7:A9"/>
  </mergeCells>
  <printOptions/>
  <pageMargins left="0.5905511811023623" right="0.3937007874015748" top="1.07" bottom="0.3937007874015748" header="0" footer="0"/>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DE59"/>
  <sheetViews>
    <sheetView zoomScale="90" zoomScaleNormal="90" zoomScalePageLayoutView="0" workbookViewId="0" topLeftCell="C5">
      <pane ySplit="1965" topLeftCell="A40" activePane="bottomLeft" state="split"/>
      <selection pane="topLeft" activeCell="C5" sqref="C5"/>
      <selection pane="bottomLeft" activeCell="N18" sqref="N18"/>
    </sheetView>
  </sheetViews>
  <sheetFormatPr defaultColWidth="9.140625" defaultRowHeight="12.75"/>
  <cols>
    <col min="1" max="1" width="5.8515625" style="60" customWidth="1"/>
    <col min="2" max="2" width="59.28125" style="60" customWidth="1"/>
    <col min="3" max="3" width="10.28125" style="60" customWidth="1"/>
    <col min="4" max="4" width="13.7109375" style="60" customWidth="1"/>
    <col min="5" max="5" width="16.57421875" style="60" customWidth="1"/>
    <col min="6" max="6" width="12.57421875" style="60" customWidth="1"/>
    <col min="7" max="7" width="14.140625" style="60" customWidth="1"/>
    <col min="8" max="8" width="25.28125" style="60" customWidth="1"/>
    <col min="9" max="9" width="13.28125" style="60" customWidth="1"/>
    <col min="10" max="10" width="14.57421875" style="60" customWidth="1"/>
    <col min="11" max="11" width="13.421875" style="60" customWidth="1"/>
    <col min="12" max="12" width="14.00390625" style="60" customWidth="1"/>
    <col min="13" max="13" width="9.140625" style="60" customWidth="1"/>
    <col min="14" max="14" width="13.28125" style="135" customWidth="1"/>
    <col min="15" max="15" width="10.28125" style="60" customWidth="1"/>
    <col min="16" max="16" width="9.140625" style="60" customWidth="1"/>
    <col min="17" max="17" width="12.421875" style="60" bestFit="1" customWidth="1"/>
    <col min="18" max="16384" width="9.140625" style="60" customWidth="1"/>
  </cols>
  <sheetData>
    <row r="1" spans="1:2" ht="18">
      <c r="A1" s="994" t="s">
        <v>198</v>
      </c>
      <c r="B1" s="929"/>
    </row>
    <row r="2" spans="1:2" ht="8.25" customHeight="1">
      <c r="A2" s="404"/>
      <c r="B2" s="405"/>
    </row>
    <row r="3" spans="1:13" ht="26.25" customHeight="1">
      <c r="A3" s="995" t="s">
        <v>559</v>
      </c>
      <c r="B3" s="995"/>
      <c r="C3" s="995"/>
      <c r="D3" s="995"/>
      <c r="E3" s="995"/>
      <c r="F3" s="995"/>
      <c r="G3" s="995"/>
      <c r="H3" s="995"/>
      <c r="I3" s="995"/>
      <c r="J3" s="995"/>
      <c r="K3" s="995"/>
      <c r="L3" s="995"/>
      <c r="M3" s="995"/>
    </row>
    <row r="4" spans="1:13" ht="38.25" customHeight="1">
      <c r="A4" s="996"/>
      <c r="B4" s="996"/>
      <c r="C4" s="996"/>
      <c r="D4" s="996"/>
      <c r="E4" s="996"/>
      <c r="F4" s="996"/>
      <c r="G4" s="996"/>
      <c r="H4" s="996"/>
      <c r="I4" s="996"/>
      <c r="J4" s="996"/>
      <c r="K4" s="996"/>
      <c r="L4" s="996"/>
      <c r="M4" s="996"/>
    </row>
    <row r="5" spans="1:13" ht="18" customHeight="1">
      <c r="A5" s="887" t="s">
        <v>8</v>
      </c>
      <c r="B5" s="887" t="s">
        <v>67</v>
      </c>
      <c r="C5" s="887" t="s">
        <v>68</v>
      </c>
      <c r="D5" s="922" t="s">
        <v>537</v>
      </c>
      <c r="E5" s="922" t="s">
        <v>538</v>
      </c>
      <c r="F5" s="922" t="s">
        <v>539</v>
      </c>
      <c r="G5" s="922" t="s">
        <v>540</v>
      </c>
      <c r="H5" s="922" t="s">
        <v>541</v>
      </c>
      <c r="I5" s="922" t="s">
        <v>542</v>
      </c>
      <c r="J5" s="922" t="s">
        <v>543</v>
      </c>
      <c r="K5" s="922" t="s">
        <v>544</v>
      </c>
      <c r="L5" s="922" t="s">
        <v>545</v>
      </c>
      <c r="M5" s="922" t="s">
        <v>304</v>
      </c>
    </row>
    <row r="6" spans="1:13" ht="77.25" customHeight="1">
      <c r="A6" s="930"/>
      <c r="B6" s="930"/>
      <c r="C6" s="930"/>
      <c r="D6" s="922"/>
      <c r="E6" s="922"/>
      <c r="F6" s="922"/>
      <c r="G6" s="922"/>
      <c r="H6" s="922"/>
      <c r="I6" s="922"/>
      <c r="J6" s="922"/>
      <c r="K6" s="922"/>
      <c r="L6" s="922"/>
      <c r="M6" s="922"/>
    </row>
    <row r="7" spans="1:14" s="654" customFormat="1" ht="33.75" customHeight="1">
      <c r="A7" s="651" t="s">
        <v>546</v>
      </c>
      <c r="B7" s="651" t="s">
        <v>547</v>
      </c>
      <c r="C7" s="651" t="s">
        <v>548</v>
      </c>
      <c r="D7" s="651" t="s">
        <v>549</v>
      </c>
      <c r="E7" s="651" t="s">
        <v>550</v>
      </c>
      <c r="F7" s="651" t="s">
        <v>551</v>
      </c>
      <c r="G7" s="651" t="s">
        <v>552</v>
      </c>
      <c r="H7" s="651" t="s">
        <v>553</v>
      </c>
      <c r="I7" s="651" t="s">
        <v>554</v>
      </c>
      <c r="J7" s="651" t="s">
        <v>555</v>
      </c>
      <c r="K7" s="651" t="s">
        <v>556</v>
      </c>
      <c r="L7" s="651" t="s">
        <v>557</v>
      </c>
      <c r="M7" s="652" t="s">
        <v>558</v>
      </c>
      <c r="N7" s="653"/>
    </row>
    <row r="8" spans="1:17" s="117" customFormat="1" ht="21.75" customHeight="1">
      <c r="A8" s="112">
        <v>1</v>
      </c>
      <c r="B8" s="113" t="s">
        <v>69</v>
      </c>
      <c r="C8" s="114" t="s">
        <v>70</v>
      </c>
      <c r="D8" s="68">
        <v>53572.137420000014</v>
      </c>
      <c r="E8" s="68">
        <v>53549.213279999996</v>
      </c>
      <c r="F8" s="68">
        <f>'Bieu 13'!D8</f>
        <v>53550.641220000005</v>
      </c>
      <c r="G8" s="68">
        <v>53550.641220000005</v>
      </c>
      <c r="H8" s="68">
        <v>52625.59760000001</v>
      </c>
      <c r="I8" s="68">
        <f>D8-E8+0.026</f>
        <v>22.95014000001736</v>
      </c>
      <c r="J8" s="68">
        <f>D8-F8</f>
        <v>21.496200000008685</v>
      </c>
      <c r="K8" s="68">
        <f>I8-J8</f>
        <v>1.453940000008675</v>
      </c>
      <c r="L8" s="68">
        <f>F8-H8</f>
        <v>925.0436199999967</v>
      </c>
      <c r="M8" s="124"/>
      <c r="N8" s="622">
        <f>H8-'Bieu 14'!D8</f>
        <v>0</v>
      </c>
      <c r="O8" s="116">
        <f>'Bieu 14'!D8</f>
        <v>52625.59760000001</v>
      </c>
      <c r="P8" s="116">
        <f>G8-D8</f>
        <v>-21.496200000008685</v>
      </c>
      <c r="Q8" s="117">
        <f>P8*100/O8</f>
        <v>-0.04084742212981289</v>
      </c>
    </row>
    <row r="9" spans="1:15" ht="21.75" customHeight="1">
      <c r="A9" s="118" t="s">
        <v>71</v>
      </c>
      <c r="B9" s="119" t="s">
        <v>72</v>
      </c>
      <c r="C9" s="80" t="s">
        <v>73</v>
      </c>
      <c r="D9" s="67">
        <v>45263.89420000001</v>
      </c>
      <c r="E9" s="67">
        <v>45283.37535</v>
      </c>
      <c r="F9" s="67">
        <f>'Bieu 13'!D9</f>
        <v>45278.14139999999</v>
      </c>
      <c r="G9" s="67">
        <v>45278.14139999999</v>
      </c>
      <c r="H9" s="67">
        <v>42895.5927</v>
      </c>
      <c r="I9" s="67">
        <f aca="true" t="shared" si="0" ref="I9:I49">D9-E9</f>
        <v>-19.48114999999234</v>
      </c>
      <c r="J9" s="67">
        <f aca="true" t="shared" si="1" ref="J9:J49">D9-F9</f>
        <v>-14.247199999983422</v>
      </c>
      <c r="K9" s="67">
        <f aca="true" t="shared" si="2" ref="K9:K49">I9-J9</f>
        <v>-5.233950000008917</v>
      </c>
      <c r="L9" s="67">
        <f aca="true" t="shared" si="3" ref="L9:L49">F9-H9</f>
        <v>2382.548699999992</v>
      </c>
      <c r="M9" s="124"/>
      <c r="N9" s="622">
        <f>H9-'Bieu 14'!D9</f>
        <v>0</v>
      </c>
      <c r="O9" s="116">
        <f>'Bieu 14'!D9</f>
        <v>42895.5927</v>
      </c>
    </row>
    <row r="10" spans="1:15" ht="21.75" customHeight="1">
      <c r="A10" s="118"/>
      <c r="B10" s="123" t="s">
        <v>74</v>
      </c>
      <c r="C10" s="80" t="s">
        <v>75</v>
      </c>
      <c r="D10" s="67">
        <v>44629.192350000005</v>
      </c>
      <c r="E10" s="67">
        <v>44646.34210000001</v>
      </c>
      <c r="F10" s="67">
        <f>'Bieu 13'!D10</f>
        <v>44643.439549999996</v>
      </c>
      <c r="G10" s="67">
        <v>44643.439549999996</v>
      </c>
      <c r="H10" s="67">
        <v>42496.6027</v>
      </c>
      <c r="I10" s="67">
        <f t="shared" si="0"/>
        <v>-17.149750000004133</v>
      </c>
      <c r="J10" s="67">
        <f t="shared" si="1"/>
        <v>-14.247199999990698</v>
      </c>
      <c r="K10" s="67">
        <f t="shared" si="2"/>
        <v>-2.9025500000134343</v>
      </c>
      <c r="L10" s="67">
        <f t="shared" si="3"/>
        <v>2146.8368499999924</v>
      </c>
      <c r="M10" s="124"/>
      <c r="N10" s="622">
        <f>H10-'Bieu 14'!D10</f>
        <v>0</v>
      </c>
      <c r="O10" s="116">
        <f>'Bieu 14'!D10</f>
        <v>42496.6027</v>
      </c>
    </row>
    <row r="11" spans="1:15" ht="21.75" customHeight="1">
      <c r="A11" s="118" t="s">
        <v>76</v>
      </c>
      <c r="B11" s="119" t="s">
        <v>77</v>
      </c>
      <c r="C11" s="80" t="s">
        <v>45</v>
      </c>
      <c r="D11" s="67">
        <v>596.2796900000001</v>
      </c>
      <c r="E11" s="67">
        <v>596.56999</v>
      </c>
      <c r="F11" s="67">
        <f>'Bieu 13'!D11</f>
        <v>596.2796900000001</v>
      </c>
      <c r="G11" s="67">
        <v>596.2796900000001</v>
      </c>
      <c r="H11" s="67">
        <v>221.97000000000006</v>
      </c>
      <c r="I11" s="67">
        <f t="shared" si="0"/>
        <v>-0.2902999999998883</v>
      </c>
      <c r="J11" s="67">
        <f t="shared" si="1"/>
        <v>0</v>
      </c>
      <c r="K11" s="67">
        <f t="shared" si="2"/>
        <v>-0.2902999999998883</v>
      </c>
      <c r="L11" s="67">
        <f t="shared" si="3"/>
        <v>374.30969000000005</v>
      </c>
      <c r="M11" s="124"/>
      <c r="N11" s="622">
        <f>H11-'Bieu 14'!D11</f>
        <v>0</v>
      </c>
      <c r="O11" s="116">
        <f>'Bieu 14'!D11</f>
        <v>221.97000000000006</v>
      </c>
    </row>
    <row r="12" spans="1:15" ht="21.75" customHeight="1">
      <c r="A12" s="118" t="s">
        <v>78</v>
      </c>
      <c r="B12" s="119" t="s">
        <v>79</v>
      </c>
      <c r="C12" s="80" t="s">
        <v>44</v>
      </c>
      <c r="D12" s="67">
        <v>1566.99259</v>
      </c>
      <c r="E12" s="67">
        <v>1543.1982400000002</v>
      </c>
      <c r="F12" s="67">
        <f>'Bieu 13'!D12</f>
        <v>1547.30279</v>
      </c>
      <c r="G12" s="67">
        <v>1547.30279</v>
      </c>
      <c r="H12" s="67">
        <v>1860.1406000000002</v>
      </c>
      <c r="I12" s="67">
        <f t="shared" si="0"/>
        <v>23.794349999999895</v>
      </c>
      <c r="J12" s="67">
        <f t="shared" si="1"/>
        <v>19.689800000000105</v>
      </c>
      <c r="K12" s="67">
        <f t="shared" si="2"/>
        <v>4.10454999999979</v>
      </c>
      <c r="L12" s="67">
        <f t="shared" si="3"/>
        <v>-312.8378100000002</v>
      </c>
      <c r="M12" s="124"/>
      <c r="N12" s="622">
        <f>H12-'Bieu 14'!D12</f>
        <v>0</v>
      </c>
      <c r="O12" s="116">
        <f>'Bieu 14'!D12</f>
        <v>1860.1406000000002</v>
      </c>
    </row>
    <row r="13" spans="1:15" ht="21.75" customHeight="1">
      <c r="A13" s="118" t="s">
        <v>80</v>
      </c>
      <c r="B13" s="119" t="s">
        <v>81</v>
      </c>
      <c r="C13" s="80" t="s">
        <v>47</v>
      </c>
      <c r="D13" s="67">
        <v>4014.67531</v>
      </c>
      <c r="E13" s="67">
        <v>4015.18199</v>
      </c>
      <c r="F13" s="67">
        <f>'Bieu 13'!D13</f>
        <v>4014.67531</v>
      </c>
      <c r="G13" s="67">
        <v>4014.67531</v>
      </c>
      <c r="H13" s="67">
        <v>249.08000000000007</v>
      </c>
      <c r="I13" s="67">
        <f t="shared" si="0"/>
        <v>-0.5066799999999603</v>
      </c>
      <c r="J13" s="67">
        <f t="shared" si="1"/>
        <v>0</v>
      </c>
      <c r="K13" s="67">
        <f t="shared" si="2"/>
        <v>-0.5066799999999603</v>
      </c>
      <c r="L13" s="67">
        <f t="shared" si="3"/>
        <v>3765.59531</v>
      </c>
      <c r="M13" s="124"/>
      <c r="N13" s="622">
        <f>H13-'Bieu 14'!D13</f>
        <v>0</v>
      </c>
      <c r="O13" s="116">
        <f>'Bieu 14'!D13</f>
        <v>249.08000000000007</v>
      </c>
    </row>
    <row r="14" spans="1:15" ht="21.75" customHeight="1">
      <c r="A14" s="118" t="s">
        <v>82</v>
      </c>
      <c r="B14" s="119" t="s">
        <v>83</v>
      </c>
      <c r="C14" s="80" t="s">
        <v>48</v>
      </c>
      <c r="D14" s="67">
        <v>0</v>
      </c>
      <c r="E14" s="67">
        <v>0</v>
      </c>
      <c r="F14" s="67">
        <f>'Bieu 13'!D14</f>
        <v>0</v>
      </c>
      <c r="G14" s="67">
        <v>0</v>
      </c>
      <c r="H14" s="67">
        <v>3902</v>
      </c>
      <c r="I14" s="67">
        <f t="shared" si="0"/>
        <v>0</v>
      </c>
      <c r="J14" s="67">
        <f t="shared" si="1"/>
        <v>0</v>
      </c>
      <c r="K14" s="67">
        <f t="shared" si="2"/>
        <v>0</v>
      </c>
      <c r="L14" s="67">
        <f t="shared" si="3"/>
        <v>-3902</v>
      </c>
      <c r="M14" s="124"/>
      <c r="N14" s="622">
        <f>H14-'Bieu 14'!D14</f>
        <v>0</v>
      </c>
      <c r="O14" s="116">
        <f>'Bieu 14'!D14</f>
        <v>3902</v>
      </c>
    </row>
    <row r="15" spans="1:15" ht="21.75" customHeight="1">
      <c r="A15" s="118" t="s">
        <v>201</v>
      </c>
      <c r="B15" s="119" t="s">
        <v>202</v>
      </c>
      <c r="C15" s="80" t="s">
        <v>203</v>
      </c>
      <c r="D15" s="67">
        <v>1996.0075699999998</v>
      </c>
      <c r="E15" s="67">
        <v>1960.24735</v>
      </c>
      <c r="F15" s="67">
        <f>'Bieu 13'!D15</f>
        <v>1979.96897</v>
      </c>
      <c r="G15" s="67">
        <v>1979.96897</v>
      </c>
      <c r="H15" s="67">
        <v>2965.31</v>
      </c>
      <c r="I15" s="67">
        <f t="shared" si="0"/>
        <v>35.76021999999966</v>
      </c>
      <c r="J15" s="67">
        <f t="shared" si="1"/>
        <v>16.03859999999986</v>
      </c>
      <c r="K15" s="67">
        <f t="shared" si="2"/>
        <v>19.721619999999803</v>
      </c>
      <c r="L15" s="67">
        <f t="shared" si="3"/>
        <v>-985.34103</v>
      </c>
      <c r="M15" s="124"/>
      <c r="N15" s="622">
        <f>H15-'Bieu 14'!D15</f>
        <v>0</v>
      </c>
      <c r="O15" s="116">
        <f>'Bieu 14'!D15</f>
        <v>2965.31</v>
      </c>
    </row>
    <row r="16" spans="1:15" ht="21.75" customHeight="1">
      <c r="A16" s="118" t="s">
        <v>84</v>
      </c>
      <c r="B16" s="119" t="s">
        <v>85</v>
      </c>
      <c r="C16" s="80" t="s">
        <v>46</v>
      </c>
      <c r="D16" s="67">
        <v>96.34716</v>
      </c>
      <c r="E16" s="67">
        <v>96.50212000000002</v>
      </c>
      <c r="F16" s="67">
        <f>'Bieu 13'!D16</f>
        <v>96.33216</v>
      </c>
      <c r="G16" s="67">
        <v>96.33216</v>
      </c>
      <c r="H16" s="67">
        <v>123.99500000000002</v>
      </c>
      <c r="I16" s="67">
        <f t="shared" si="0"/>
        <v>-0.15496000000001686</v>
      </c>
      <c r="J16" s="67">
        <f t="shared" si="1"/>
        <v>0.015000000000000568</v>
      </c>
      <c r="K16" s="67">
        <f t="shared" si="2"/>
        <v>-0.16996000000001743</v>
      </c>
      <c r="L16" s="67">
        <f t="shared" si="3"/>
        <v>-27.662840000000017</v>
      </c>
      <c r="M16" s="124"/>
      <c r="N16" s="622">
        <f>H16-'Bieu 14'!D16</f>
        <v>0</v>
      </c>
      <c r="O16" s="116">
        <f>'Bieu 14'!D16</f>
        <v>123.99500000000002</v>
      </c>
    </row>
    <row r="17" spans="1:15" ht="21.75" customHeight="1">
      <c r="A17" s="118" t="s">
        <v>204</v>
      </c>
      <c r="B17" s="119" t="s">
        <v>205</v>
      </c>
      <c r="C17" s="75" t="s">
        <v>206</v>
      </c>
      <c r="D17" s="67">
        <v>0</v>
      </c>
      <c r="E17" s="67">
        <v>0</v>
      </c>
      <c r="F17" s="67">
        <f>'Bieu 13'!D17</f>
        <v>0</v>
      </c>
      <c r="G17" s="67">
        <v>0</v>
      </c>
      <c r="H17" s="67">
        <v>0</v>
      </c>
      <c r="I17" s="67">
        <f t="shared" si="0"/>
        <v>0</v>
      </c>
      <c r="J17" s="67">
        <f t="shared" si="1"/>
        <v>0</v>
      </c>
      <c r="K17" s="67">
        <f t="shared" si="2"/>
        <v>0</v>
      </c>
      <c r="L17" s="67">
        <f t="shared" si="3"/>
        <v>0</v>
      </c>
      <c r="M17" s="124"/>
      <c r="N17" s="622">
        <f>H17-'Bieu 14'!D17</f>
        <v>0</v>
      </c>
      <c r="O17" s="116">
        <f>'Bieu 14'!D17</f>
        <v>0</v>
      </c>
    </row>
    <row r="18" spans="1:15" ht="21.75" customHeight="1">
      <c r="A18" s="118" t="s">
        <v>86</v>
      </c>
      <c r="B18" s="119" t="s">
        <v>87</v>
      </c>
      <c r="C18" s="75" t="s">
        <v>88</v>
      </c>
      <c r="D18" s="67">
        <v>37.960899999999995</v>
      </c>
      <c r="E18" s="67">
        <v>54.138239999999996</v>
      </c>
      <c r="F18" s="67">
        <f>'Bieu 13'!D18</f>
        <v>37.960899999999995</v>
      </c>
      <c r="G18" s="67">
        <v>37.960899999999995</v>
      </c>
      <c r="H18" s="67">
        <v>169.66930000000002</v>
      </c>
      <c r="I18" s="67">
        <f t="shared" si="0"/>
        <v>-16.17734</v>
      </c>
      <c r="J18" s="67">
        <f t="shared" si="1"/>
        <v>0</v>
      </c>
      <c r="K18" s="67">
        <f t="shared" si="2"/>
        <v>-16.17734</v>
      </c>
      <c r="L18" s="67">
        <f t="shared" si="3"/>
        <v>-131.70840000000004</v>
      </c>
      <c r="M18" s="124"/>
      <c r="N18" s="622">
        <f>H18-'Bieu 14'!D18</f>
        <v>0</v>
      </c>
      <c r="O18" s="116">
        <f>'Bieu 14'!D18</f>
        <v>169.6693</v>
      </c>
    </row>
    <row r="19" spans="1:15" s="117" customFormat="1" ht="21.75" customHeight="1">
      <c r="A19" s="112">
        <v>2</v>
      </c>
      <c r="B19" s="113" t="s">
        <v>89</v>
      </c>
      <c r="C19" s="114" t="s">
        <v>90</v>
      </c>
      <c r="D19" s="68">
        <v>5735.097809999999</v>
      </c>
      <c r="E19" s="68">
        <v>5758.04312</v>
      </c>
      <c r="F19" s="68">
        <f>'Bieu 13'!D19</f>
        <v>5756.59401</v>
      </c>
      <c r="G19" s="68">
        <v>5756.59401</v>
      </c>
      <c r="H19" s="68">
        <v>6817.1723999999995</v>
      </c>
      <c r="I19" s="68">
        <f t="shared" si="0"/>
        <v>-22.945310000000973</v>
      </c>
      <c r="J19" s="68">
        <f t="shared" si="1"/>
        <v>-21.4962000000005</v>
      </c>
      <c r="K19" s="68">
        <f t="shared" si="2"/>
        <v>-1.4491100000004735</v>
      </c>
      <c r="L19" s="68">
        <f>F19-H19</f>
        <v>-1060.5783899999997</v>
      </c>
      <c r="M19" s="124"/>
      <c r="N19" s="622">
        <f>H19-'Bieu 14'!D19</f>
        <v>0</v>
      </c>
      <c r="O19" s="116">
        <f>'Bieu 14'!D19</f>
        <v>6817.1723999999995</v>
      </c>
    </row>
    <row r="20" spans="1:15" ht="21.75" customHeight="1">
      <c r="A20" s="118" t="s">
        <v>91</v>
      </c>
      <c r="B20" s="119" t="s">
        <v>92</v>
      </c>
      <c r="C20" s="80" t="s">
        <v>93</v>
      </c>
      <c r="D20" s="67">
        <v>14.52994</v>
      </c>
      <c r="E20" s="67">
        <v>10.50702</v>
      </c>
      <c r="F20" s="67">
        <f>'Bieu 13'!D20</f>
        <v>14.52994</v>
      </c>
      <c r="G20" s="67">
        <v>14.52994</v>
      </c>
      <c r="H20" s="655">
        <v>52.53</v>
      </c>
      <c r="I20" s="67">
        <f t="shared" si="0"/>
        <v>4.022919999999999</v>
      </c>
      <c r="J20" s="67">
        <f t="shared" si="1"/>
        <v>0</v>
      </c>
      <c r="K20" s="67">
        <f t="shared" si="2"/>
        <v>4.022919999999999</v>
      </c>
      <c r="L20" s="67">
        <f t="shared" si="3"/>
        <v>-38.000060000000005</v>
      </c>
      <c r="M20" s="124"/>
      <c r="N20" s="622">
        <f>H20-'Bieu 14'!D20</f>
        <v>0</v>
      </c>
      <c r="O20" s="116">
        <f>'Bieu 14'!D20</f>
        <v>52.53</v>
      </c>
    </row>
    <row r="21" spans="1:15" ht="21.75" customHeight="1">
      <c r="A21" s="118" t="s">
        <v>94</v>
      </c>
      <c r="B21" s="119" t="s">
        <v>95</v>
      </c>
      <c r="C21" s="80" t="s">
        <v>96</v>
      </c>
      <c r="D21" s="67">
        <v>2.76341</v>
      </c>
      <c r="E21" s="67">
        <v>2.76341</v>
      </c>
      <c r="F21" s="67">
        <f>'Bieu 13'!D21</f>
        <v>2.76341</v>
      </c>
      <c r="G21" s="67">
        <v>2.76341</v>
      </c>
      <c r="H21" s="655">
        <v>8.999999999999998</v>
      </c>
      <c r="I21" s="67">
        <f t="shared" si="0"/>
        <v>0</v>
      </c>
      <c r="J21" s="67">
        <f t="shared" si="1"/>
        <v>0</v>
      </c>
      <c r="K21" s="67">
        <f t="shared" si="2"/>
        <v>0</v>
      </c>
      <c r="L21" s="67">
        <f t="shared" si="3"/>
        <v>-6.236589999999998</v>
      </c>
      <c r="M21" s="124"/>
      <c r="N21" s="622">
        <f>H21-'Bieu 14'!D21</f>
        <v>0</v>
      </c>
      <c r="O21" s="116">
        <f>'Bieu 14'!D21</f>
        <v>8.999999999999998</v>
      </c>
    </row>
    <row r="22" spans="1:15" ht="21.75" customHeight="1">
      <c r="A22" s="118" t="s">
        <v>97</v>
      </c>
      <c r="B22" s="119" t="s">
        <v>98</v>
      </c>
      <c r="C22" s="75" t="s">
        <v>99</v>
      </c>
      <c r="D22" s="67">
        <v>0</v>
      </c>
      <c r="E22" s="67">
        <v>0</v>
      </c>
      <c r="F22" s="67">
        <f>'Bieu 13'!D22</f>
        <v>0</v>
      </c>
      <c r="G22" s="67">
        <v>0</v>
      </c>
      <c r="H22" s="655">
        <v>0</v>
      </c>
      <c r="I22" s="67">
        <f t="shared" si="0"/>
        <v>0</v>
      </c>
      <c r="J22" s="67">
        <f t="shared" si="1"/>
        <v>0</v>
      </c>
      <c r="K22" s="67">
        <f t="shared" si="2"/>
        <v>0</v>
      </c>
      <c r="L22" s="67">
        <f t="shared" si="3"/>
        <v>0</v>
      </c>
      <c r="M22" s="124"/>
      <c r="N22" s="622">
        <f>H22-'Bieu 14'!D22</f>
        <v>0</v>
      </c>
      <c r="O22" s="116">
        <f>'Bieu 14'!D22</f>
        <v>0</v>
      </c>
    </row>
    <row r="23" spans="1:15" ht="21.75" customHeight="1">
      <c r="A23" s="118" t="s">
        <v>100</v>
      </c>
      <c r="B23" s="119" t="s">
        <v>101</v>
      </c>
      <c r="C23" s="75" t="s">
        <v>102</v>
      </c>
      <c r="D23" s="67">
        <v>0</v>
      </c>
      <c r="E23" s="67">
        <v>0</v>
      </c>
      <c r="F23" s="67">
        <f>'Bieu 13'!D23</f>
        <v>0</v>
      </c>
      <c r="G23" s="67">
        <v>0</v>
      </c>
      <c r="H23" s="655">
        <v>0</v>
      </c>
      <c r="I23" s="67">
        <f t="shared" si="0"/>
        <v>0</v>
      </c>
      <c r="J23" s="67">
        <f t="shared" si="1"/>
        <v>0</v>
      </c>
      <c r="K23" s="67">
        <f t="shared" si="2"/>
        <v>0</v>
      </c>
      <c r="L23" s="67">
        <f t="shared" si="3"/>
        <v>0</v>
      </c>
      <c r="M23" s="124"/>
      <c r="N23" s="622">
        <f>H23-'Bieu 14'!D23</f>
        <v>0</v>
      </c>
      <c r="O23" s="116">
        <f>'Bieu 14'!D23</f>
        <v>0</v>
      </c>
    </row>
    <row r="24" spans="1:15" ht="21.75" customHeight="1">
      <c r="A24" s="118" t="s">
        <v>103</v>
      </c>
      <c r="B24" s="119" t="s">
        <v>104</v>
      </c>
      <c r="C24" s="75" t="s">
        <v>105</v>
      </c>
      <c r="D24" s="67">
        <v>0</v>
      </c>
      <c r="E24" s="67">
        <v>11.9613</v>
      </c>
      <c r="F24" s="67">
        <f>'Bieu 13'!D24</f>
        <v>0</v>
      </c>
      <c r="G24" s="67">
        <v>0</v>
      </c>
      <c r="H24" s="655">
        <v>90</v>
      </c>
      <c r="I24" s="67">
        <f t="shared" si="0"/>
        <v>-11.9613</v>
      </c>
      <c r="J24" s="67">
        <f t="shared" si="1"/>
        <v>0</v>
      </c>
      <c r="K24" s="67">
        <f t="shared" si="2"/>
        <v>-11.9613</v>
      </c>
      <c r="L24" s="67">
        <f t="shared" si="3"/>
        <v>-90</v>
      </c>
      <c r="M24" s="124"/>
      <c r="N24" s="622">
        <f>H24-'Bieu 14'!D24</f>
        <v>0</v>
      </c>
      <c r="O24" s="116">
        <f>'Bieu 14'!D24</f>
        <v>90</v>
      </c>
    </row>
    <row r="25" spans="1:15" ht="21.75" customHeight="1">
      <c r="A25" s="118" t="s">
        <v>106</v>
      </c>
      <c r="B25" s="119" t="s">
        <v>107</v>
      </c>
      <c r="C25" s="75" t="s">
        <v>64</v>
      </c>
      <c r="D25" s="67">
        <v>5.05058</v>
      </c>
      <c r="E25" s="67">
        <v>6.56847</v>
      </c>
      <c r="F25" s="67">
        <f>'Bieu 13'!D25</f>
        <v>6.10058</v>
      </c>
      <c r="G25" s="67">
        <v>6.10058</v>
      </c>
      <c r="H25" s="67">
        <v>25</v>
      </c>
      <c r="I25" s="67">
        <f t="shared" si="0"/>
        <v>-1.5178899999999995</v>
      </c>
      <c r="J25" s="67">
        <f t="shared" si="1"/>
        <v>-1.0499999999999998</v>
      </c>
      <c r="K25" s="67">
        <f t="shared" si="2"/>
        <v>-0.4678899999999997</v>
      </c>
      <c r="L25" s="67">
        <f t="shared" si="3"/>
        <v>-18.89942</v>
      </c>
      <c r="M25" s="124"/>
      <c r="N25" s="622">
        <f>H25-'Bieu 14'!D25</f>
        <v>0</v>
      </c>
      <c r="O25" s="116">
        <f>'Bieu 14'!D25</f>
        <v>25</v>
      </c>
    </row>
    <row r="26" spans="1:15" ht="21.75" customHeight="1">
      <c r="A26" s="118" t="s">
        <v>108</v>
      </c>
      <c r="B26" s="119" t="s">
        <v>109</v>
      </c>
      <c r="C26" s="75" t="s">
        <v>110</v>
      </c>
      <c r="D26" s="67">
        <v>49.652539999999995</v>
      </c>
      <c r="E26" s="67">
        <v>54.22713999999999</v>
      </c>
      <c r="F26" s="67">
        <f>'Bieu 13'!D26</f>
        <v>68.70094</v>
      </c>
      <c r="G26" s="67">
        <v>68.70094</v>
      </c>
      <c r="H26" s="67">
        <v>171.00000000000003</v>
      </c>
      <c r="I26" s="67">
        <f t="shared" si="0"/>
        <v>-4.574599999999997</v>
      </c>
      <c r="J26" s="67">
        <f t="shared" si="1"/>
        <v>-19.048400000000008</v>
      </c>
      <c r="K26" s="67">
        <f t="shared" si="2"/>
        <v>14.473800000000011</v>
      </c>
      <c r="L26" s="67">
        <f t="shared" si="3"/>
        <v>-102.29906000000003</v>
      </c>
      <c r="M26" s="124"/>
      <c r="N26" s="622">
        <f>H26-'Bieu 14'!D26</f>
        <v>0</v>
      </c>
      <c r="O26" s="116">
        <f>'Bieu 14'!D26</f>
        <v>171.00000000000003</v>
      </c>
    </row>
    <row r="27" spans="1:15" ht="21.75" customHeight="1">
      <c r="A27" s="118" t="s">
        <v>111</v>
      </c>
      <c r="B27" s="119" t="s">
        <v>112</v>
      </c>
      <c r="C27" s="75" t="s">
        <v>113</v>
      </c>
      <c r="D27" s="67">
        <v>0</v>
      </c>
      <c r="E27" s="67">
        <v>0.05</v>
      </c>
      <c r="F27" s="67">
        <f>'Bieu 13'!D27</f>
        <v>0</v>
      </c>
      <c r="G27" s="67">
        <v>0</v>
      </c>
      <c r="H27" s="67">
        <v>40</v>
      </c>
      <c r="I27" s="67">
        <f t="shared" si="0"/>
        <v>-0.05</v>
      </c>
      <c r="J27" s="67">
        <f t="shared" si="1"/>
        <v>0</v>
      </c>
      <c r="K27" s="67">
        <f t="shared" si="2"/>
        <v>-0.05</v>
      </c>
      <c r="L27" s="67">
        <f t="shared" si="3"/>
        <v>-40</v>
      </c>
      <c r="M27" s="124"/>
      <c r="N27" s="622">
        <f>H27-'Bieu 14'!D27</f>
        <v>0</v>
      </c>
      <c r="O27" s="116">
        <f>'Bieu 14'!D27</f>
        <v>40</v>
      </c>
    </row>
    <row r="28" spans="1:15" ht="15.75">
      <c r="A28" s="118" t="s">
        <v>114</v>
      </c>
      <c r="B28" s="124" t="s">
        <v>115</v>
      </c>
      <c r="C28" s="75" t="s">
        <v>63</v>
      </c>
      <c r="D28" s="67">
        <v>3853.5861600000003</v>
      </c>
      <c r="E28" s="67">
        <v>3873.8466200000007</v>
      </c>
      <c r="F28" s="67">
        <f>'Bieu 13'!D28</f>
        <v>3853.84616</v>
      </c>
      <c r="G28" s="67">
        <v>3853.84616</v>
      </c>
      <c r="H28" s="67">
        <v>4356.38802</v>
      </c>
      <c r="I28" s="67">
        <f t="shared" si="0"/>
        <v>-20.26046000000042</v>
      </c>
      <c r="J28" s="67">
        <f t="shared" si="1"/>
        <v>-0.25999999999976353</v>
      </c>
      <c r="K28" s="67">
        <f t="shared" si="2"/>
        <v>-20.000460000000658</v>
      </c>
      <c r="L28" s="67">
        <f t="shared" si="3"/>
        <v>-502.54186000000027</v>
      </c>
      <c r="M28" s="124"/>
      <c r="N28" s="622">
        <f>H28-'Bieu 14'!D28</f>
        <v>0</v>
      </c>
      <c r="O28" s="116">
        <f>'Bieu 14'!D28</f>
        <v>4356.38802</v>
      </c>
    </row>
    <row r="29" spans="1:15" ht="21.75" customHeight="1">
      <c r="A29" s="118" t="s">
        <v>116</v>
      </c>
      <c r="B29" s="119" t="s">
        <v>117</v>
      </c>
      <c r="C29" s="75" t="s">
        <v>118</v>
      </c>
      <c r="D29" s="67">
        <v>18.00656</v>
      </c>
      <c r="E29" s="67">
        <v>18.00656</v>
      </c>
      <c r="F29" s="67">
        <f>'Bieu 13'!D35</f>
        <v>18.00656</v>
      </c>
      <c r="G29" s="67">
        <v>18.00656</v>
      </c>
      <c r="H29" s="67">
        <v>0</v>
      </c>
      <c r="I29" s="67">
        <f t="shared" si="0"/>
        <v>0</v>
      </c>
      <c r="J29" s="67">
        <f t="shared" si="1"/>
        <v>0</v>
      </c>
      <c r="K29" s="67">
        <f t="shared" si="2"/>
        <v>0</v>
      </c>
      <c r="L29" s="67">
        <f t="shared" si="3"/>
        <v>18.00656</v>
      </c>
      <c r="M29" s="124"/>
      <c r="N29" s="622">
        <f>H29-'Bieu 14'!D35</f>
        <v>0</v>
      </c>
      <c r="O29" s="69">
        <f>'Bieu 14'!D35</f>
        <v>0</v>
      </c>
    </row>
    <row r="30" spans="1:15" ht="21.75" customHeight="1">
      <c r="A30" s="118" t="s">
        <v>119</v>
      </c>
      <c r="B30" s="119" t="s">
        <v>120</v>
      </c>
      <c r="C30" s="75" t="s">
        <v>121</v>
      </c>
      <c r="D30" s="67">
        <v>0</v>
      </c>
      <c r="E30" s="67">
        <v>0</v>
      </c>
      <c r="F30" s="67">
        <f>'Bieu 13'!D36</f>
        <v>0</v>
      </c>
      <c r="G30" s="67">
        <v>0</v>
      </c>
      <c r="H30" s="67">
        <v>135</v>
      </c>
      <c r="I30" s="67">
        <f t="shared" si="0"/>
        <v>0</v>
      </c>
      <c r="J30" s="67">
        <f t="shared" si="1"/>
        <v>0</v>
      </c>
      <c r="K30" s="67">
        <f t="shared" si="2"/>
        <v>0</v>
      </c>
      <c r="L30" s="67">
        <f t="shared" si="3"/>
        <v>-135</v>
      </c>
      <c r="M30" s="124"/>
      <c r="N30" s="622">
        <f>H30-'Bieu 14'!D36</f>
        <v>0</v>
      </c>
      <c r="O30" s="69">
        <f>'Bieu 14'!D36</f>
        <v>135</v>
      </c>
    </row>
    <row r="31" spans="1:15" ht="21.75" customHeight="1">
      <c r="A31" s="118" t="s">
        <v>122</v>
      </c>
      <c r="B31" s="119" t="s">
        <v>123</v>
      </c>
      <c r="C31" s="75" t="s">
        <v>124</v>
      </c>
      <c r="D31" s="67">
        <v>1.42416</v>
      </c>
      <c r="E31" s="67">
        <v>1.42416</v>
      </c>
      <c r="F31" s="67">
        <f>'Bieu 13'!D37</f>
        <v>1.42416</v>
      </c>
      <c r="G31" s="67">
        <v>1.42416</v>
      </c>
      <c r="H31" s="67">
        <v>8.999999999999998</v>
      </c>
      <c r="I31" s="67">
        <f t="shared" si="0"/>
        <v>0</v>
      </c>
      <c r="J31" s="67">
        <f t="shared" si="1"/>
        <v>0</v>
      </c>
      <c r="K31" s="67">
        <f t="shared" si="2"/>
        <v>0</v>
      </c>
      <c r="L31" s="67">
        <f t="shared" si="3"/>
        <v>-7.575839999999998</v>
      </c>
      <c r="M31" s="124"/>
      <c r="N31" s="622">
        <f>H31-'Bieu 14'!D37</f>
        <v>0</v>
      </c>
      <c r="O31" s="69">
        <f>'Bieu 14'!D37</f>
        <v>8.999999999999998</v>
      </c>
    </row>
    <row r="32" spans="1:15" ht="21.75" customHeight="1">
      <c r="A32" s="118" t="s">
        <v>125</v>
      </c>
      <c r="B32" s="124" t="s">
        <v>126</v>
      </c>
      <c r="C32" s="75" t="s">
        <v>42</v>
      </c>
      <c r="D32" s="67">
        <v>1036.83368</v>
      </c>
      <c r="E32" s="67">
        <v>1037.4380299999998</v>
      </c>
      <c r="F32" s="67">
        <f>'Bieu 13'!D38</f>
        <v>1037.03968</v>
      </c>
      <c r="G32" s="67">
        <v>1037.03968</v>
      </c>
      <c r="H32" s="67">
        <v>1080.3639999999998</v>
      </c>
      <c r="I32" s="67">
        <f t="shared" si="0"/>
        <v>-0.6043499999998403</v>
      </c>
      <c r="J32" s="67">
        <f t="shared" si="1"/>
        <v>-0.20600000000013097</v>
      </c>
      <c r="K32" s="67">
        <f t="shared" si="2"/>
        <v>-0.3983499999997093</v>
      </c>
      <c r="L32" s="67">
        <f t="shared" si="3"/>
        <v>-43.324319999999716</v>
      </c>
      <c r="M32" s="124"/>
      <c r="N32" s="622">
        <f>H32-'Bieu 14'!D38</f>
        <v>0</v>
      </c>
      <c r="O32" s="69">
        <f>'Bieu 14'!D38</f>
        <v>1080.3639999999998</v>
      </c>
    </row>
    <row r="33" spans="1:15" ht="21" customHeight="1">
      <c r="A33" s="118" t="s">
        <v>127</v>
      </c>
      <c r="B33" s="124" t="s">
        <v>128</v>
      </c>
      <c r="C33" s="75" t="s">
        <v>43</v>
      </c>
      <c r="D33" s="67">
        <v>329.78249</v>
      </c>
      <c r="E33" s="67">
        <v>329.9606</v>
      </c>
      <c r="F33" s="67">
        <f>'Bieu 13'!D39</f>
        <v>330.13029</v>
      </c>
      <c r="G33" s="67">
        <v>330.13029</v>
      </c>
      <c r="H33" s="67">
        <v>411.99499999999995</v>
      </c>
      <c r="I33" s="67">
        <f t="shared" si="0"/>
        <v>-0.17811000000000377</v>
      </c>
      <c r="J33" s="67">
        <f t="shared" si="1"/>
        <v>-0.34780000000000655</v>
      </c>
      <c r="K33" s="67">
        <f t="shared" si="2"/>
        <v>0.16969000000000278</v>
      </c>
      <c r="L33" s="67">
        <f t="shared" si="3"/>
        <v>-81.86470999999995</v>
      </c>
      <c r="M33" s="124"/>
      <c r="N33" s="622">
        <f>H33-'Bieu 14'!D39</f>
        <v>0</v>
      </c>
      <c r="O33" s="69">
        <f>'Bieu 14'!D39</f>
        <v>411.99499999999995</v>
      </c>
    </row>
    <row r="34" spans="1:15" ht="21.75" customHeight="1">
      <c r="A34" s="118" t="s">
        <v>129</v>
      </c>
      <c r="B34" s="124" t="s">
        <v>130</v>
      </c>
      <c r="C34" s="75" t="s">
        <v>65</v>
      </c>
      <c r="D34" s="67">
        <v>22.967879999999997</v>
      </c>
      <c r="E34" s="67">
        <v>22.967899999999997</v>
      </c>
      <c r="F34" s="67">
        <f>'Bieu 13'!D40</f>
        <v>22.87788</v>
      </c>
      <c r="G34" s="67">
        <v>22.87788</v>
      </c>
      <c r="H34" s="67">
        <v>23.0044</v>
      </c>
      <c r="I34" s="67">
        <f t="shared" si="0"/>
        <v>-1.9999999999242846E-05</v>
      </c>
      <c r="J34" s="67">
        <f t="shared" si="1"/>
        <v>0.0899999999999963</v>
      </c>
      <c r="K34" s="67">
        <f t="shared" si="2"/>
        <v>-0.09001999999999555</v>
      </c>
      <c r="L34" s="67">
        <f t="shared" si="3"/>
        <v>-0.1265199999999993</v>
      </c>
      <c r="M34" s="124"/>
      <c r="N34" s="622">
        <f>H34-'Bieu 14'!D40</f>
        <v>0</v>
      </c>
      <c r="O34" s="69">
        <f>'Bieu 14'!D40</f>
        <v>23.0044</v>
      </c>
    </row>
    <row r="35" spans="1:15" ht="21.75" customHeight="1">
      <c r="A35" s="118" t="s">
        <v>131</v>
      </c>
      <c r="B35" s="124" t="s">
        <v>132</v>
      </c>
      <c r="C35" s="75" t="s">
        <v>133</v>
      </c>
      <c r="D35" s="67">
        <v>0.1018</v>
      </c>
      <c r="E35" s="67">
        <v>0.1018</v>
      </c>
      <c r="F35" s="67">
        <f>'Bieu 13'!D41</f>
        <v>0.1918</v>
      </c>
      <c r="G35" s="67">
        <v>0.1918</v>
      </c>
      <c r="H35" s="67">
        <v>0</v>
      </c>
      <c r="I35" s="67">
        <f t="shared" si="0"/>
        <v>0</v>
      </c>
      <c r="J35" s="67">
        <f t="shared" si="1"/>
        <v>-0.09</v>
      </c>
      <c r="K35" s="67">
        <f t="shared" si="2"/>
        <v>0.09</v>
      </c>
      <c r="L35" s="67">
        <f t="shared" si="3"/>
        <v>0.1918</v>
      </c>
      <c r="M35" s="124"/>
      <c r="N35" s="622">
        <f>H35-'Bieu 14'!D41</f>
        <v>0</v>
      </c>
      <c r="O35" s="69">
        <f>'Bieu 14'!D41</f>
        <v>0</v>
      </c>
    </row>
    <row r="36" spans="1:15" ht="21.75" customHeight="1">
      <c r="A36" s="118" t="s">
        <v>134</v>
      </c>
      <c r="B36" s="124" t="s">
        <v>135</v>
      </c>
      <c r="C36" s="75" t="s">
        <v>136</v>
      </c>
      <c r="D36" s="67">
        <v>0</v>
      </c>
      <c r="E36" s="67">
        <v>0</v>
      </c>
      <c r="F36" s="67">
        <f>'Bieu 13'!D42</f>
        <v>0</v>
      </c>
      <c r="G36" s="67">
        <v>0</v>
      </c>
      <c r="H36" s="67">
        <v>0</v>
      </c>
      <c r="I36" s="67">
        <f t="shared" si="0"/>
        <v>0</v>
      </c>
      <c r="J36" s="67">
        <f t="shared" si="1"/>
        <v>0</v>
      </c>
      <c r="K36" s="67">
        <f t="shared" si="2"/>
        <v>0</v>
      </c>
      <c r="L36" s="67">
        <f t="shared" si="3"/>
        <v>0</v>
      </c>
      <c r="M36" s="124"/>
      <c r="N36" s="622">
        <f>H36-'Bieu 14'!D42</f>
        <v>0</v>
      </c>
      <c r="O36" s="69">
        <f>'Bieu 14'!D42</f>
        <v>0</v>
      </c>
    </row>
    <row r="37" spans="1:15" ht="21.75" customHeight="1">
      <c r="A37" s="118" t="s">
        <v>137</v>
      </c>
      <c r="B37" s="124" t="s">
        <v>138</v>
      </c>
      <c r="C37" s="75" t="s">
        <v>139</v>
      </c>
      <c r="D37" s="67">
        <v>105.91239999999999</v>
      </c>
      <c r="E37" s="67">
        <v>105.91239999999999</v>
      </c>
      <c r="F37" s="67">
        <f>'Bieu 13'!D43</f>
        <v>106.4964</v>
      </c>
      <c r="G37" s="67">
        <v>106.4964</v>
      </c>
      <c r="H37" s="67">
        <v>104.02000000000001</v>
      </c>
      <c r="I37" s="67">
        <f t="shared" si="0"/>
        <v>0</v>
      </c>
      <c r="J37" s="67">
        <f t="shared" si="1"/>
        <v>-0.5840000000000032</v>
      </c>
      <c r="K37" s="67">
        <f t="shared" si="2"/>
        <v>0.5840000000000032</v>
      </c>
      <c r="L37" s="67">
        <f t="shared" si="3"/>
        <v>2.476399999999984</v>
      </c>
      <c r="M37" s="124"/>
      <c r="N37" s="622">
        <f>H37-'Bieu 14'!D43</f>
        <v>0</v>
      </c>
      <c r="O37" s="69">
        <f>'Bieu 14'!D43</f>
        <v>104.02000000000001</v>
      </c>
    </row>
    <row r="38" spans="1:15" ht="21.75" customHeight="1">
      <c r="A38" s="118" t="s">
        <v>140</v>
      </c>
      <c r="B38" s="124" t="s">
        <v>141</v>
      </c>
      <c r="C38" s="75" t="s">
        <v>142</v>
      </c>
      <c r="D38" s="67">
        <v>24.79901</v>
      </c>
      <c r="E38" s="67">
        <v>24.79901</v>
      </c>
      <c r="F38" s="67">
        <f>'Bieu 13'!D44</f>
        <v>24.79901</v>
      </c>
      <c r="G38" s="67">
        <v>24.79901</v>
      </c>
      <c r="H38" s="67">
        <v>32</v>
      </c>
      <c r="I38" s="67">
        <f t="shared" si="0"/>
        <v>0</v>
      </c>
      <c r="J38" s="67">
        <f t="shared" si="1"/>
        <v>0</v>
      </c>
      <c r="K38" s="67">
        <f t="shared" si="2"/>
        <v>0</v>
      </c>
      <c r="L38" s="67">
        <f t="shared" si="3"/>
        <v>-7.200990000000001</v>
      </c>
      <c r="M38" s="124"/>
      <c r="N38" s="622">
        <f>H38-'Bieu 14'!D44</f>
        <v>0</v>
      </c>
      <c r="O38" s="69">
        <f>'Bieu 14'!D44</f>
        <v>32</v>
      </c>
    </row>
    <row r="39" spans="1:15" ht="21.75" customHeight="1">
      <c r="A39" s="118" t="s">
        <v>143</v>
      </c>
      <c r="B39" s="124" t="s">
        <v>144</v>
      </c>
      <c r="C39" s="75" t="s">
        <v>145</v>
      </c>
      <c r="D39" s="67">
        <v>128.91271</v>
      </c>
      <c r="E39" s="67">
        <v>130.14906</v>
      </c>
      <c r="F39" s="67">
        <f>'Bieu 13'!D45</f>
        <v>128.91271</v>
      </c>
      <c r="G39" s="67">
        <v>128.91271</v>
      </c>
      <c r="H39" s="67">
        <v>130.14</v>
      </c>
      <c r="I39" s="67">
        <f t="shared" si="0"/>
        <v>-1.2363499999999874</v>
      </c>
      <c r="J39" s="67">
        <f t="shared" si="1"/>
        <v>0</v>
      </c>
      <c r="K39" s="67">
        <f t="shared" si="2"/>
        <v>-1.2363499999999874</v>
      </c>
      <c r="L39" s="67">
        <f t="shared" si="3"/>
        <v>-1.2272899999999822</v>
      </c>
      <c r="M39" s="124"/>
      <c r="N39" s="622">
        <f>H39-'Bieu 14'!D45</f>
        <v>0</v>
      </c>
      <c r="O39" s="69">
        <f>'Bieu 14'!D45</f>
        <v>130.14</v>
      </c>
    </row>
    <row r="40" spans="1:15" ht="21.75" customHeight="1">
      <c r="A40" s="118" t="s">
        <v>146</v>
      </c>
      <c r="B40" s="119" t="s">
        <v>147</v>
      </c>
      <c r="C40" s="75" t="s">
        <v>148</v>
      </c>
      <c r="D40" s="67">
        <v>0</v>
      </c>
      <c r="E40" s="67">
        <v>0.6746</v>
      </c>
      <c r="F40" s="67">
        <f>'Bieu 13'!D46</f>
        <v>0</v>
      </c>
      <c r="G40" s="67">
        <v>0</v>
      </c>
      <c r="H40" s="67">
        <v>5.87198</v>
      </c>
      <c r="I40" s="67">
        <f t="shared" si="0"/>
        <v>-0.6746</v>
      </c>
      <c r="J40" s="67">
        <f t="shared" si="1"/>
        <v>0</v>
      </c>
      <c r="K40" s="67">
        <f t="shared" si="2"/>
        <v>-0.6746</v>
      </c>
      <c r="L40" s="67">
        <f t="shared" si="3"/>
        <v>-5.87198</v>
      </c>
      <c r="M40" s="124"/>
      <c r="N40" s="622">
        <f>H40-'Bieu 14'!D46</f>
        <v>0</v>
      </c>
      <c r="O40" s="69">
        <f>'Bieu 14'!D46</f>
        <v>5.87198</v>
      </c>
    </row>
    <row r="41" spans="1:15" ht="21.75" customHeight="1">
      <c r="A41" s="118" t="s">
        <v>149</v>
      </c>
      <c r="B41" s="119" t="s">
        <v>150</v>
      </c>
      <c r="C41" s="75" t="s">
        <v>151</v>
      </c>
      <c r="D41" s="67">
        <v>4.12905</v>
      </c>
      <c r="E41" s="67">
        <v>4.12905</v>
      </c>
      <c r="F41" s="67">
        <f>'Bieu 13'!D47</f>
        <v>4.12905</v>
      </c>
      <c r="G41" s="67">
        <v>4.12905</v>
      </c>
      <c r="H41" s="67">
        <v>5.709</v>
      </c>
      <c r="I41" s="67">
        <f t="shared" si="0"/>
        <v>0</v>
      </c>
      <c r="J41" s="67">
        <f t="shared" si="1"/>
        <v>0</v>
      </c>
      <c r="K41" s="67">
        <f t="shared" si="2"/>
        <v>0</v>
      </c>
      <c r="L41" s="67">
        <f t="shared" si="3"/>
        <v>-1.5799499999999993</v>
      </c>
      <c r="M41" s="124"/>
      <c r="N41" s="622">
        <f>H41-'Bieu 14'!D47</f>
        <v>0</v>
      </c>
      <c r="O41" s="69">
        <f>'Bieu 14'!D47</f>
        <v>5.709</v>
      </c>
    </row>
    <row r="42" spans="1:15" ht="21.75" customHeight="1">
      <c r="A42" s="118" t="s">
        <v>152</v>
      </c>
      <c r="B42" s="119" t="s">
        <v>153</v>
      </c>
      <c r="C42" s="75" t="s">
        <v>154</v>
      </c>
      <c r="D42" s="67">
        <v>4.71626</v>
      </c>
      <c r="E42" s="67">
        <v>4.716810000000001</v>
      </c>
      <c r="F42" s="67">
        <f>'Bieu 13'!D48</f>
        <v>4.71626</v>
      </c>
      <c r="G42" s="67">
        <v>4.71626</v>
      </c>
      <c r="H42" s="67">
        <v>4.2299999999999995</v>
      </c>
      <c r="I42" s="67">
        <f t="shared" si="0"/>
        <v>-0.0005500000000004945</v>
      </c>
      <c r="J42" s="67">
        <f t="shared" si="1"/>
        <v>0</v>
      </c>
      <c r="K42" s="67">
        <f t="shared" si="2"/>
        <v>-0.0005500000000004945</v>
      </c>
      <c r="L42" s="67">
        <f t="shared" si="3"/>
        <v>0.4862600000000006</v>
      </c>
      <c r="M42" s="124"/>
      <c r="N42" s="622">
        <f>H42-'Bieu 14'!D48</f>
        <v>0</v>
      </c>
      <c r="O42" s="69">
        <f>'Bieu 14'!D48</f>
        <v>4.2299999999999995</v>
      </c>
    </row>
    <row r="43" spans="1:15" ht="21.75" customHeight="1">
      <c r="A43" s="118" t="s">
        <v>155</v>
      </c>
      <c r="B43" s="119" t="s">
        <v>156</v>
      </c>
      <c r="C43" s="75" t="s">
        <v>157</v>
      </c>
      <c r="D43" s="67">
        <v>14.61443</v>
      </c>
      <c r="E43" s="67">
        <v>14.61443</v>
      </c>
      <c r="F43" s="67">
        <f>'Bieu 13'!D49</f>
        <v>14.61443</v>
      </c>
      <c r="G43" s="67">
        <v>14.61443</v>
      </c>
      <c r="H43" s="67">
        <v>14.61</v>
      </c>
      <c r="I43" s="67">
        <f t="shared" si="0"/>
        <v>0</v>
      </c>
      <c r="J43" s="67">
        <f t="shared" si="1"/>
        <v>0</v>
      </c>
      <c r="K43" s="67">
        <f t="shared" si="2"/>
        <v>0</v>
      </c>
      <c r="L43" s="67">
        <f t="shared" si="3"/>
        <v>0.004430000000001044</v>
      </c>
      <c r="M43" s="124"/>
      <c r="N43" s="622">
        <f>H43-'Bieu 14'!D49</f>
        <v>0</v>
      </c>
      <c r="O43" s="69">
        <f>'Bieu 14'!D49</f>
        <v>14.61</v>
      </c>
    </row>
    <row r="44" spans="1:15" ht="21.75" customHeight="1">
      <c r="A44" s="118" t="s">
        <v>158</v>
      </c>
      <c r="B44" s="119" t="s">
        <v>159</v>
      </c>
      <c r="C44" s="75" t="s">
        <v>160</v>
      </c>
      <c r="D44" s="67">
        <v>117.31475</v>
      </c>
      <c r="E44" s="67">
        <v>117.31475</v>
      </c>
      <c r="F44" s="67">
        <f>'Bieu 13'!D50</f>
        <v>117.31475</v>
      </c>
      <c r="G44" s="67">
        <v>117.31475</v>
      </c>
      <c r="H44" s="67">
        <v>117.31</v>
      </c>
      <c r="I44" s="67">
        <f t="shared" si="0"/>
        <v>0</v>
      </c>
      <c r="J44" s="67">
        <f t="shared" si="1"/>
        <v>0</v>
      </c>
      <c r="K44" s="67">
        <f t="shared" si="2"/>
        <v>0</v>
      </c>
      <c r="L44" s="67">
        <f t="shared" si="3"/>
        <v>0.004750000000001364</v>
      </c>
      <c r="M44" s="124"/>
      <c r="N44" s="622">
        <f>H44-'Bieu 14'!D50</f>
        <v>0</v>
      </c>
      <c r="O44" s="69">
        <f>'Bieu 14'!D50</f>
        <v>117.31</v>
      </c>
    </row>
    <row r="45" spans="1:15" ht="21.75" customHeight="1">
      <c r="A45" s="118" t="s">
        <v>161</v>
      </c>
      <c r="B45" s="119" t="s">
        <v>162</v>
      </c>
      <c r="C45" s="75" t="s">
        <v>163</v>
      </c>
      <c r="D45" s="67">
        <v>0</v>
      </c>
      <c r="E45" s="67">
        <v>0</v>
      </c>
      <c r="F45" s="67">
        <f>'Bieu 13'!D51</f>
        <v>0</v>
      </c>
      <c r="G45" s="67">
        <v>0</v>
      </c>
      <c r="H45" s="67">
        <v>0</v>
      </c>
      <c r="I45" s="67">
        <f t="shared" si="0"/>
        <v>0</v>
      </c>
      <c r="J45" s="67">
        <f t="shared" si="1"/>
        <v>0</v>
      </c>
      <c r="K45" s="67">
        <f t="shared" si="2"/>
        <v>0</v>
      </c>
      <c r="L45" s="67">
        <f t="shared" si="3"/>
        <v>0</v>
      </c>
      <c r="M45" s="124"/>
      <c r="N45" s="622">
        <f>H45-'Bieu 14'!D51</f>
        <v>0</v>
      </c>
      <c r="O45" s="69">
        <f>'Bieu 14'!D51</f>
        <v>0</v>
      </c>
    </row>
    <row r="46" spans="1:15" s="117" customFormat="1" ht="21.75" customHeight="1">
      <c r="A46" s="112">
        <v>3</v>
      </c>
      <c r="B46" s="113" t="s">
        <v>164</v>
      </c>
      <c r="C46" s="89" t="s">
        <v>165</v>
      </c>
      <c r="D46" s="68">
        <v>716.5617299999999</v>
      </c>
      <c r="E46" s="68">
        <v>716.5617299999999</v>
      </c>
      <c r="F46" s="68">
        <f>'Bieu 13'!D52</f>
        <v>716.5617299999999</v>
      </c>
      <c r="G46" s="68">
        <v>716.5617299999999</v>
      </c>
      <c r="H46" s="68">
        <v>581.03</v>
      </c>
      <c r="I46" s="68">
        <f t="shared" si="0"/>
        <v>0</v>
      </c>
      <c r="J46" s="68">
        <f t="shared" si="1"/>
        <v>0</v>
      </c>
      <c r="K46" s="68">
        <f t="shared" si="2"/>
        <v>0</v>
      </c>
      <c r="L46" s="68">
        <f t="shared" si="3"/>
        <v>135.53172999999992</v>
      </c>
      <c r="M46" s="124"/>
      <c r="N46" s="622">
        <f>H46-'Bieu 14'!D52</f>
        <v>0</v>
      </c>
      <c r="O46" s="69">
        <f>'Bieu 14'!D52</f>
        <v>581.03</v>
      </c>
    </row>
    <row r="47" spans="1:15" ht="21.75" customHeight="1">
      <c r="A47" s="112">
        <v>4</v>
      </c>
      <c r="B47" s="113" t="s">
        <v>207</v>
      </c>
      <c r="C47" s="114" t="s">
        <v>208</v>
      </c>
      <c r="D47" s="68">
        <v>0</v>
      </c>
      <c r="E47" s="68">
        <v>0</v>
      </c>
      <c r="F47" s="68">
        <f>'Bieu 13'!D53</f>
        <v>0</v>
      </c>
      <c r="G47" s="68">
        <v>0</v>
      </c>
      <c r="H47" s="68">
        <v>0</v>
      </c>
      <c r="I47" s="68">
        <f t="shared" si="0"/>
        <v>0</v>
      </c>
      <c r="J47" s="68">
        <f t="shared" si="1"/>
        <v>0</v>
      </c>
      <c r="K47" s="68">
        <f t="shared" si="2"/>
        <v>0</v>
      </c>
      <c r="L47" s="68">
        <f t="shared" si="3"/>
        <v>0</v>
      </c>
      <c r="M47" s="124"/>
      <c r="N47" s="622">
        <f>H47-'Bieu 14'!D53</f>
        <v>0</v>
      </c>
      <c r="O47" s="69">
        <f>'Bieu 14'!D53</f>
        <v>0</v>
      </c>
    </row>
    <row r="48" spans="1:15" ht="21.75" customHeight="1">
      <c r="A48" s="112">
        <v>5</v>
      </c>
      <c r="B48" s="113" t="s">
        <v>209</v>
      </c>
      <c r="C48" s="89" t="s">
        <v>210</v>
      </c>
      <c r="D48" s="68">
        <v>0</v>
      </c>
      <c r="E48" s="68">
        <v>0</v>
      </c>
      <c r="F48" s="68">
        <f>'Bieu 13'!D54</f>
        <v>0</v>
      </c>
      <c r="G48" s="68">
        <v>0</v>
      </c>
      <c r="H48" s="68">
        <v>0</v>
      </c>
      <c r="I48" s="68">
        <f t="shared" si="0"/>
        <v>0</v>
      </c>
      <c r="J48" s="68">
        <f t="shared" si="1"/>
        <v>0</v>
      </c>
      <c r="K48" s="68">
        <f t="shared" si="2"/>
        <v>0</v>
      </c>
      <c r="L48" s="68">
        <f t="shared" si="3"/>
        <v>0</v>
      </c>
      <c r="M48" s="124"/>
      <c r="N48" s="622">
        <f>H48-'Bieu 14'!D54</f>
        <v>0</v>
      </c>
      <c r="O48" s="69">
        <f>'Bieu 14'!D54</f>
        <v>0</v>
      </c>
    </row>
    <row r="49" spans="1:15" ht="21.75" customHeight="1">
      <c r="A49" s="112">
        <v>6</v>
      </c>
      <c r="B49" s="126" t="s">
        <v>211</v>
      </c>
      <c r="C49" s="89" t="s">
        <v>212</v>
      </c>
      <c r="D49" s="68">
        <v>2762.5147100000004</v>
      </c>
      <c r="E49" s="68">
        <v>2762.5156300000003</v>
      </c>
      <c r="F49" s="68">
        <f>'Bieu 13'!D55</f>
        <v>2762.51471</v>
      </c>
      <c r="G49" s="68">
        <v>2762.51471</v>
      </c>
      <c r="H49" s="68">
        <v>6995.070000000001</v>
      </c>
      <c r="I49" s="68">
        <f t="shared" si="0"/>
        <v>-0.00091999999995096</v>
      </c>
      <c r="J49" s="68">
        <f t="shared" si="1"/>
        <v>0</v>
      </c>
      <c r="K49" s="68">
        <f t="shared" si="2"/>
        <v>-0.00091999999995096</v>
      </c>
      <c r="L49" s="68">
        <f t="shared" si="3"/>
        <v>-4232.55529</v>
      </c>
      <c r="M49" s="124"/>
      <c r="N49" s="622">
        <f>H49-'Bieu 14'!D55</f>
        <v>0</v>
      </c>
      <c r="O49" s="69">
        <f>'Bieu 14'!D55</f>
        <v>6995.070000000001</v>
      </c>
    </row>
    <row r="50" spans="1:13" ht="21" customHeight="1">
      <c r="A50" s="924" t="s">
        <v>213</v>
      </c>
      <c r="B50" s="925"/>
      <c r="C50" s="925"/>
      <c r="D50" s="925"/>
      <c r="E50" s="925"/>
      <c r="F50" s="925"/>
      <c r="G50" s="997"/>
      <c r="H50" s="656"/>
      <c r="I50" s="656"/>
      <c r="J50" s="656"/>
      <c r="K50" s="411"/>
      <c r="L50" s="411"/>
      <c r="M50" s="411"/>
    </row>
    <row r="51" spans="2:109" s="440" customFormat="1" ht="22.5" customHeight="1">
      <c r="B51" s="812" t="s">
        <v>504</v>
      </c>
      <c r="C51" s="812"/>
      <c r="D51" s="812"/>
      <c r="E51" s="812"/>
      <c r="F51" s="441"/>
      <c r="G51" s="812" t="s">
        <v>505</v>
      </c>
      <c r="H51" s="812"/>
      <c r="I51" s="812"/>
      <c r="J51" s="812"/>
      <c r="K51" s="442"/>
      <c r="L51" s="442"/>
      <c r="M51" s="442"/>
      <c r="N51" s="623"/>
      <c r="O51" s="442"/>
      <c r="P51" s="442"/>
      <c r="Q51" s="442"/>
      <c r="R51" s="441"/>
      <c r="S51" s="441"/>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c r="CR51" s="443"/>
      <c r="CS51" s="443"/>
      <c r="CT51" s="443"/>
      <c r="CU51" s="443"/>
      <c r="CV51" s="443"/>
      <c r="CW51" s="443"/>
      <c r="CX51" s="443"/>
      <c r="CY51" s="443"/>
      <c r="CZ51" s="443"/>
      <c r="DA51" s="443"/>
      <c r="DB51" s="443"/>
      <c r="DC51" s="443"/>
      <c r="DD51" s="443"/>
      <c r="DE51" s="443"/>
    </row>
    <row r="52" spans="2:109" s="1" customFormat="1" ht="20.25" customHeight="1">
      <c r="B52" s="2"/>
      <c r="C52" s="2"/>
      <c r="E52" s="438"/>
      <c r="F52" s="437"/>
      <c r="G52" s="818" t="s">
        <v>506</v>
      </c>
      <c r="H52" s="818"/>
      <c r="I52" s="818"/>
      <c r="J52" s="818"/>
      <c r="K52" s="439"/>
      <c r="L52" s="439"/>
      <c r="M52" s="439"/>
      <c r="N52" s="624"/>
      <c r="O52" s="439"/>
      <c r="P52" s="439"/>
      <c r="Q52" s="439"/>
      <c r="R52" s="437"/>
      <c r="S52" s="437"/>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row>
    <row r="53" spans="2:14" s="657" customFormat="1" ht="20.25">
      <c r="B53" s="831"/>
      <c r="C53" s="831"/>
      <c r="D53" s="831"/>
      <c r="E53" s="831"/>
      <c r="F53" s="658"/>
      <c r="G53" s="658"/>
      <c r="H53" s="658"/>
      <c r="I53" s="832"/>
      <c r="J53" s="832"/>
      <c r="K53" s="832"/>
      <c r="L53" s="832"/>
      <c r="N53" s="659"/>
    </row>
    <row r="59" spans="2:5" ht="18.75">
      <c r="B59" s="812" t="s">
        <v>806</v>
      </c>
      <c r="C59" s="812"/>
      <c r="D59" s="812"/>
      <c r="E59" s="812"/>
    </row>
  </sheetData>
  <sheetProtection/>
  <mergeCells count="22">
    <mergeCell ref="I53:L53"/>
    <mergeCell ref="G52:J52"/>
    <mergeCell ref="G5:G6"/>
    <mergeCell ref="H5:H6"/>
    <mergeCell ref="A5:A6"/>
    <mergeCell ref="B5:B6"/>
    <mergeCell ref="C5:C6"/>
    <mergeCell ref="B59:E59"/>
    <mergeCell ref="B53:E53"/>
    <mergeCell ref="A50:G50"/>
    <mergeCell ref="B51:E51"/>
    <mergeCell ref="G51:J51"/>
    <mergeCell ref="I5:I6"/>
    <mergeCell ref="F5:F6"/>
    <mergeCell ref="A1:B1"/>
    <mergeCell ref="A3:M4"/>
    <mergeCell ref="J5:J6"/>
    <mergeCell ref="K5:K6"/>
    <mergeCell ref="L5:L6"/>
    <mergeCell ref="M5:M6"/>
    <mergeCell ref="D5:D6"/>
    <mergeCell ref="E5:E6"/>
  </mergeCells>
  <printOptions/>
  <pageMargins left="0.4330708661417323" right="0.2755905511811024" top="0.7480314960629921" bottom="0.4330708661417323" header="0.31496062992125984" footer="0.31496062992125984"/>
  <pageSetup horizontalDpi="600" verticalDpi="600" orientation="landscape" paperSize="9" scale="62" r:id="rId1"/>
</worksheet>
</file>

<file path=xl/worksheets/sheet27.xml><?xml version="1.0" encoding="utf-8"?>
<worksheet xmlns="http://schemas.openxmlformats.org/spreadsheetml/2006/main" xmlns:r="http://schemas.openxmlformats.org/officeDocument/2006/relationships">
  <dimension ref="A1:L80"/>
  <sheetViews>
    <sheetView zoomScalePageLayoutView="0" workbookViewId="0" topLeftCell="C49">
      <selection activeCell="D70" sqref="D70:D80"/>
    </sheetView>
  </sheetViews>
  <sheetFormatPr defaultColWidth="9.140625" defaultRowHeight="12.75"/>
  <cols>
    <col min="1" max="2" width="16.8515625" style="0" customWidth="1"/>
    <col min="3" max="3" width="14.28125" style="0" customWidth="1"/>
    <col min="5" max="5" width="13.140625" style="0" customWidth="1"/>
    <col min="6" max="6" width="14.7109375" style="617" customWidth="1"/>
    <col min="7" max="7" width="17.57421875" style="617" customWidth="1"/>
    <col min="8" max="8" width="9.140625" style="617" customWidth="1"/>
    <col min="10" max="11" width="9.140625" style="617" customWidth="1"/>
  </cols>
  <sheetData>
    <row r="1" spans="1:12" ht="19.5" thickBot="1">
      <c r="A1" s="627">
        <v>53550.64</v>
      </c>
      <c r="B1" s="378">
        <v>53511.84</v>
      </c>
      <c r="C1" s="630">
        <f>B1-A1</f>
        <v>-38.80000000000291</v>
      </c>
      <c r="F1" s="627">
        <v>5756.59401</v>
      </c>
      <c r="G1" s="378">
        <v>5795.41641</v>
      </c>
      <c r="H1" s="631">
        <f>G1-F1</f>
        <v>38.822400000000016</v>
      </c>
      <c r="J1" s="617">
        <v>5756.59</v>
      </c>
      <c r="K1" s="617">
        <v>5756.59</v>
      </c>
      <c r="L1" s="632">
        <f>K1-J1</f>
        <v>0</v>
      </c>
    </row>
    <row r="2" spans="1:12" ht="19.5" thickBot="1">
      <c r="A2" s="374">
        <v>45278.14</v>
      </c>
      <c r="B2" s="372">
        <v>45181.91</v>
      </c>
      <c r="C2" s="630">
        <f aca="true" t="shared" si="0" ref="C2:C11">B2-A2</f>
        <v>-96.22999999999593</v>
      </c>
      <c r="F2" s="374">
        <v>14.52994</v>
      </c>
      <c r="G2" s="372">
        <v>14.52994</v>
      </c>
      <c r="H2" s="631">
        <f aca="true" t="shared" si="1" ref="H2:H26">G2-F2</f>
        <v>0</v>
      </c>
      <c r="J2" s="617">
        <v>14.53</v>
      </c>
      <c r="K2" s="617">
        <v>14.53</v>
      </c>
      <c r="L2" s="632">
        <f aca="true" t="shared" si="2" ref="L2:L26">K2-J2</f>
        <v>0</v>
      </c>
    </row>
    <row r="3" spans="1:12" ht="19.5" thickBot="1">
      <c r="A3" s="374">
        <v>44643.44</v>
      </c>
      <c r="B3" s="372">
        <v>44566.41</v>
      </c>
      <c r="C3" s="630">
        <f t="shared" si="0"/>
        <v>-77.02999999999884</v>
      </c>
      <c r="F3" s="374">
        <v>2.76341</v>
      </c>
      <c r="G3" s="372">
        <v>3.07321</v>
      </c>
      <c r="H3" s="631">
        <f t="shared" si="1"/>
        <v>0.3098000000000001</v>
      </c>
      <c r="J3" s="617">
        <v>2.76</v>
      </c>
      <c r="K3" s="617">
        <v>2.76</v>
      </c>
      <c r="L3" s="632">
        <f t="shared" si="2"/>
        <v>0</v>
      </c>
    </row>
    <row r="4" spans="1:12" ht="19.5" thickBot="1">
      <c r="A4" s="375">
        <v>596.28</v>
      </c>
      <c r="B4" s="373">
        <v>596.45</v>
      </c>
      <c r="C4" s="630">
        <f t="shared" si="0"/>
        <v>0.17000000000007276</v>
      </c>
      <c r="F4" s="374">
        <v>0</v>
      </c>
      <c r="G4" s="372">
        <v>0</v>
      </c>
      <c r="H4" s="631">
        <f t="shared" si="1"/>
        <v>0</v>
      </c>
      <c r="J4" s="617">
        <v>0</v>
      </c>
      <c r="K4" s="617" t="s">
        <v>804</v>
      </c>
      <c r="L4" s="632" t="e">
        <f t="shared" si="2"/>
        <v>#VALUE!</v>
      </c>
    </row>
    <row r="5" spans="1:12" ht="19.5" thickBot="1">
      <c r="A5" s="374">
        <v>1547.3</v>
      </c>
      <c r="B5" s="372">
        <v>1548.08</v>
      </c>
      <c r="C5" s="630">
        <f t="shared" si="0"/>
        <v>0.7799999999999727</v>
      </c>
      <c r="F5" s="374">
        <v>0</v>
      </c>
      <c r="G5" s="372">
        <v>0</v>
      </c>
      <c r="H5" s="631">
        <f t="shared" si="1"/>
        <v>0</v>
      </c>
      <c r="J5" s="617">
        <v>0</v>
      </c>
      <c r="K5" s="617" t="s">
        <v>804</v>
      </c>
      <c r="L5" s="632" t="e">
        <f t="shared" si="2"/>
        <v>#VALUE!</v>
      </c>
    </row>
    <row r="6" spans="1:12" ht="19.5" thickBot="1">
      <c r="A6" s="374">
        <v>4014.68</v>
      </c>
      <c r="B6" s="372">
        <v>4014.68</v>
      </c>
      <c r="C6" s="630">
        <f t="shared" si="0"/>
        <v>0</v>
      </c>
      <c r="F6" s="374">
        <v>0</v>
      </c>
      <c r="G6" s="372">
        <v>11.9613</v>
      </c>
      <c r="H6" s="631">
        <f t="shared" si="1"/>
        <v>11.9613</v>
      </c>
      <c r="J6" s="617">
        <v>0</v>
      </c>
      <c r="K6" s="617" t="s">
        <v>804</v>
      </c>
      <c r="L6" s="632" t="e">
        <f t="shared" si="2"/>
        <v>#VALUE!</v>
      </c>
    </row>
    <row r="7" spans="1:12" ht="19.5" thickBot="1">
      <c r="A7" s="375">
        <v>0</v>
      </c>
      <c r="B7" s="373">
        <v>0</v>
      </c>
      <c r="C7" s="630">
        <f t="shared" si="0"/>
        <v>0</v>
      </c>
      <c r="F7" s="374">
        <v>6.10058</v>
      </c>
      <c r="G7" s="372">
        <v>6.33808</v>
      </c>
      <c r="H7" s="631">
        <f t="shared" si="1"/>
        <v>0.23749999999999982</v>
      </c>
      <c r="J7" s="617">
        <v>6.1</v>
      </c>
      <c r="K7" s="617">
        <v>6.1</v>
      </c>
      <c r="L7" s="632">
        <f t="shared" si="2"/>
        <v>0</v>
      </c>
    </row>
    <row r="8" spans="1:12" ht="19.5" thickBot="1">
      <c r="A8" s="374">
        <v>1979.97</v>
      </c>
      <c r="B8" s="372">
        <v>1971.14</v>
      </c>
      <c r="C8" s="630">
        <f t="shared" si="0"/>
        <v>-8.829999999999927</v>
      </c>
      <c r="F8" s="374">
        <v>68.70094</v>
      </c>
      <c r="G8" s="372">
        <v>68.99844</v>
      </c>
      <c r="H8" s="631">
        <f t="shared" si="1"/>
        <v>0.29749999999999943</v>
      </c>
      <c r="J8" s="617">
        <v>68.7</v>
      </c>
      <c r="K8" s="617">
        <v>68.7</v>
      </c>
      <c r="L8" s="632">
        <f t="shared" si="2"/>
        <v>0</v>
      </c>
    </row>
    <row r="9" spans="1:12" ht="19.5" thickBot="1">
      <c r="A9" s="375">
        <v>96.33</v>
      </c>
      <c r="B9" s="373">
        <v>96.33</v>
      </c>
      <c r="C9" s="630">
        <f t="shared" si="0"/>
        <v>0</v>
      </c>
      <c r="F9" s="374">
        <v>0</v>
      </c>
      <c r="G9" s="372">
        <v>0</v>
      </c>
      <c r="H9" s="631">
        <f t="shared" si="1"/>
        <v>0</v>
      </c>
      <c r="J9" s="617">
        <v>0</v>
      </c>
      <c r="K9" s="617" t="s">
        <v>805</v>
      </c>
      <c r="L9" s="632" t="e">
        <f t="shared" si="2"/>
        <v>#VALUE!</v>
      </c>
    </row>
    <row r="10" spans="1:12" ht="19.5" thickBot="1">
      <c r="A10" s="629" t="s">
        <v>403</v>
      </c>
      <c r="B10" s="628" t="s">
        <v>403</v>
      </c>
      <c r="C10" s="630" t="e">
        <f t="shared" si="0"/>
        <v>#VALUE!</v>
      </c>
      <c r="F10" s="374">
        <v>3853.84616</v>
      </c>
      <c r="G10" s="372">
        <v>3890.38206</v>
      </c>
      <c r="H10" s="631">
        <f t="shared" si="1"/>
        <v>36.535899999999856</v>
      </c>
      <c r="J10" s="617">
        <v>5756.59</v>
      </c>
      <c r="K10" s="617">
        <v>5795.42</v>
      </c>
      <c r="L10" s="632">
        <f t="shared" si="2"/>
        <v>38.82999999999993</v>
      </c>
    </row>
    <row r="11" spans="1:12" ht="19.5" thickBot="1">
      <c r="A11" s="629">
        <v>37.96</v>
      </c>
      <c r="B11" s="628">
        <v>103.26</v>
      </c>
      <c r="C11" s="630">
        <f t="shared" si="0"/>
        <v>65.30000000000001</v>
      </c>
      <c r="F11" s="374">
        <v>18.00656</v>
      </c>
      <c r="G11" s="372">
        <v>18.00656</v>
      </c>
      <c r="H11" s="631">
        <f t="shared" si="1"/>
        <v>0</v>
      </c>
      <c r="J11" s="617">
        <v>18.01</v>
      </c>
      <c r="K11" s="617">
        <v>18.01</v>
      </c>
      <c r="L11" s="632">
        <f t="shared" si="2"/>
        <v>0</v>
      </c>
    </row>
    <row r="12" spans="6:12" ht="19.5" thickBot="1">
      <c r="F12" s="374">
        <v>0</v>
      </c>
      <c r="G12" s="372">
        <v>2.5145</v>
      </c>
      <c r="H12" s="631">
        <f t="shared" si="1"/>
        <v>2.5145</v>
      </c>
      <c r="J12" s="617">
        <v>0</v>
      </c>
      <c r="K12" s="617">
        <v>2.51</v>
      </c>
      <c r="L12" s="632">
        <f t="shared" si="2"/>
        <v>2.51</v>
      </c>
    </row>
    <row r="13" spans="6:12" ht="19.5" thickBot="1">
      <c r="F13" s="374">
        <v>1.42416</v>
      </c>
      <c r="G13" s="372">
        <v>1.42416</v>
      </c>
      <c r="H13" s="631">
        <f t="shared" si="1"/>
        <v>0</v>
      </c>
      <c r="J13" s="617">
        <v>1.42</v>
      </c>
      <c r="K13" s="617">
        <v>1.42</v>
      </c>
      <c r="L13" s="632">
        <f t="shared" si="2"/>
        <v>0</v>
      </c>
    </row>
    <row r="14" spans="6:12" ht="19.5" thickBot="1">
      <c r="F14" s="374">
        <v>1037.03968</v>
      </c>
      <c r="G14" s="372">
        <v>1037.11238</v>
      </c>
      <c r="H14" s="631">
        <f t="shared" si="1"/>
        <v>0.0726999999999407</v>
      </c>
      <c r="J14" s="617">
        <v>1037.04</v>
      </c>
      <c r="K14" s="617">
        <v>1037.11</v>
      </c>
      <c r="L14" s="632">
        <f t="shared" si="2"/>
        <v>0.06999999999993634</v>
      </c>
    </row>
    <row r="15" spans="6:12" ht="19.5" thickBot="1">
      <c r="F15" s="374">
        <v>330.13029</v>
      </c>
      <c r="G15" s="372">
        <v>330.26029</v>
      </c>
      <c r="H15" s="631">
        <f t="shared" si="1"/>
        <v>0.12999999999999545</v>
      </c>
      <c r="J15" s="617">
        <v>330.13</v>
      </c>
      <c r="K15" s="617">
        <v>330.26</v>
      </c>
      <c r="L15" s="632">
        <f t="shared" si="2"/>
        <v>0.12999999999999545</v>
      </c>
    </row>
    <row r="16" spans="6:12" ht="19.5" thickBot="1">
      <c r="F16" s="374">
        <v>22.87788</v>
      </c>
      <c r="G16" s="372">
        <v>22.67268</v>
      </c>
      <c r="H16" s="631">
        <f t="shared" si="1"/>
        <v>-0.20520000000000138</v>
      </c>
      <c r="J16" s="617">
        <v>22.88</v>
      </c>
      <c r="K16" s="617">
        <v>22.67</v>
      </c>
      <c r="L16" s="632">
        <f t="shared" si="2"/>
        <v>-0.2099999999999973</v>
      </c>
    </row>
    <row r="17" spans="6:12" ht="19.5" thickBot="1">
      <c r="F17" s="374">
        <v>0.1918</v>
      </c>
      <c r="G17" s="372">
        <v>0.1918</v>
      </c>
      <c r="H17" s="631">
        <f t="shared" si="1"/>
        <v>0</v>
      </c>
      <c r="J17" s="617">
        <v>0.19</v>
      </c>
      <c r="K17" s="617">
        <v>0.19</v>
      </c>
      <c r="L17" s="632">
        <f t="shared" si="2"/>
        <v>0</v>
      </c>
    </row>
    <row r="18" spans="6:12" ht="19.5" thickBot="1">
      <c r="F18" s="374">
        <v>0</v>
      </c>
      <c r="G18" s="372">
        <v>0</v>
      </c>
      <c r="H18" s="631">
        <f t="shared" si="1"/>
        <v>0</v>
      </c>
      <c r="J18" s="617">
        <v>0</v>
      </c>
      <c r="K18" s="617">
        <v>0</v>
      </c>
      <c r="L18" s="632">
        <f t="shared" si="2"/>
        <v>0</v>
      </c>
    </row>
    <row r="19" spans="6:12" ht="19.5" thickBot="1">
      <c r="F19" s="374">
        <v>106.4964</v>
      </c>
      <c r="G19" s="372">
        <v>107.25319999999999</v>
      </c>
      <c r="H19" s="631">
        <f t="shared" si="1"/>
        <v>0.7567999999999984</v>
      </c>
      <c r="J19" s="617">
        <v>106.5</v>
      </c>
      <c r="K19" s="617">
        <v>107.25</v>
      </c>
      <c r="L19" s="632">
        <f t="shared" si="2"/>
        <v>0.75</v>
      </c>
    </row>
    <row r="20" spans="6:12" ht="19.5" thickBot="1">
      <c r="F20" s="374">
        <v>24.79901</v>
      </c>
      <c r="G20" s="372">
        <v>24.79901</v>
      </c>
      <c r="H20" s="631">
        <f t="shared" si="1"/>
        <v>0</v>
      </c>
      <c r="J20" s="617">
        <v>24.8</v>
      </c>
      <c r="K20" s="617">
        <v>24.8</v>
      </c>
      <c r="L20" s="632">
        <f t="shared" si="2"/>
        <v>0</v>
      </c>
    </row>
    <row r="21" spans="6:12" ht="19.5" thickBot="1">
      <c r="F21" s="374">
        <v>128.91271</v>
      </c>
      <c r="G21" s="372">
        <v>128.91271</v>
      </c>
      <c r="H21" s="631">
        <f t="shared" si="1"/>
        <v>0</v>
      </c>
      <c r="J21" s="617">
        <v>128.91</v>
      </c>
      <c r="K21" s="617">
        <v>128.91</v>
      </c>
      <c r="L21" s="632">
        <f t="shared" si="2"/>
        <v>0</v>
      </c>
    </row>
    <row r="22" spans="6:12" ht="19.5" thickBot="1">
      <c r="F22" s="374">
        <v>0</v>
      </c>
      <c r="G22" s="372">
        <v>0.3016</v>
      </c>
      <c r="H22" s="631">
        <f t="shared" si="1"/>
        <v>0.3016</v>
      </c>
      <c r="J22" s="617">
        <v>0</v>
      </c>
      <c r="K22" s="617">
        <v>0.3</v>
      </c>
      <c r="L22" s="632">
        <f t="shared" si="2"/>
        <v>0.3</v>
      </c>
    </row>
    <row r="23" spans="6:12" ht="19.5" thickBot="1">
      <c r="F23" s="374">
        <v>4.12905</v>
      </c>
      <c r="G23" s="372">
        <v>4.12905</v>
      </c>
      <c r="H23" s="631">
        <f t="shared" si="1"/>
        <v>0</v>
      </c>
      <c r="J23" s="617">
        <v>4.13</v>
      </c>
      <c r="K23" s="617">
        <v>4.13</v>
      </c>
      <c r="L23" s="632">
        <f t="shared" si="2"/>
        <v>0</v>
      </c>
    </row>
    <row r="24" spans="6:12" ht="19.5" thickBot="1">
      <c r="F24" s="374">
        <v>4.71626</v>
      </c>
      <c r="G24" s="372">
        <v>4.71626</v>
      </c>
      <c r="H24" s="631">
        <f t="shared" si="1"/>
        <v>0</v>
      </c>
      <c r="J24" s="617">
        <v>4.72</v>
      </c>
      <c r="K24" s="617">
        <v>4.72</v>
      </c>
      <c r="L24" s="632">
        <f t="shared" si="2"/>
        <v>0</v>
      </c>
    </row>
    <row r="25" spans="6:12" ht="19.5" thickBot="1">
      <c r="F25" s="374">
        <v>14.61443</v>
      </c>
      <c r="G25" s="372">
        <v>14.61443</v>
      </c>
      <c r="H25" s="631">
        <f t="shared" si="1"/>
        <v>0</v>
      </c>
      <c r="J25" s="617">
        <v>14.61</v>
      </c>
      <c r="K25" s="617">
        <v>14.61</v>
      </c>
      <c r="L25" s="632">
        <f t="shared" si="2"/>
        <v>0</v>
      </c>
    </row>
    <row r="26" spans="6:12" ht="19.5" thickBot="1">
      <c r="F26" s="374">
        <v>117.31475</v>
      </c>
      <c r="G26" s="372">
        <v>117.31475</v>
      </c>
      <c r="H26" s="631">
        <f t="shared" si="1"/>
        <v>0</v>
      </c>
      <c r="J26" s="617">
        <v>117.31</v>
      </c>
      <c r="K26" s="617">
        <v>117.31</v>
      </c>
      <c r="L26" s="632">
        <f t="shared" si="2"/>
        <v>0</v>
      </c>
    </row>
    <row r="27" ht="12.75">
      <c r="G27" s="617">
        <v>0</v>
      </c>
    </row>
    <row r="38" ht="13.5" thickBot="1"/>
    <row r="39" spans="1:7" ht="31.5">
      <c r="A39" s="998" t="s">
        <v>8</v>
      </c>
      <c r="B39" s="998" t="s">
        <v>67</v>
      </c>
      <c r="C39" s="998" t="s">
        <v>68</v>
      </c>
      <c r="D39" s="998" t="s">
        <v>824</v>
      </c>
      <c r="E39" s="693" t="s">
        <v>825</v>
      </c>
      <c r="F39" s="998" t="s">
        <v>827</v>
      </c>
      <c r="G39" s="695"/>
    </row>
    <row r="40" spans="1:7" ht="16.5" thickBot="1">
      <c r="A40" s="999"/>
      <c r="B40" s="999"/>
      <c r="C40" s="999"/>
      <c r="D40" s="999"/>
      <c r="E40" s="694" t="s">
        <v>826</v>
      </c>
      <c r="F40" s="999"/>
      <c r="G40" s="695"/>
    </row>
    <row r="41" spans="1:7" ht="32.25" thickBot="1">
      <c r="A41" s="696">
        <v>1</v>
      </c>
      <c r="B41" s="697" t="s">
        <v>89</v>
      </c>
      <c r="C41" s="694" t="s">
        <v>90</v>
      </c>
      <c r="D41" s="698">
        <v>5756.59</v>
      </c>
      <c r="E41" s="699">
        <v>6817.17</v>
      </c>
      <c r="F41" s="704">
        <f>E41-D41</f>
        <v>1060.58</v>
      </c>
      <c r="G41" s="695"/>
    </row>
    <row r="42" spans="1:7" ht="19.5" thickBot="1">
      <c r="A42" s="701" t="s">
        <v>71</v>
      </c>
      <c r="B42" s="702" t="s">
        <v>92</v>
      </c>
      <c r="C42" s="703" t="s">
        <v>93</v>
      </c>
      <c r="D42" s="700">
        <v>14.53</v>
      </c>
      <c r="E42" s="373">
        <v>52.53</v>
      </c>
      <c r="F42" s="704">
        <f aca="true" t="shared" si="3" ref="F42:F67">E42-D42</f>
        <v>38</v>
      </c>
      <c r="G42" s="695"/>
    </row>
    <row r="43" spans="1:7" ht="19.5" thickBot="1">
      <c r="A43" s="701" t="s">
        <v>76</v>
      </c>
      <c r="B43" s="702" t="s">
        <v>95</v>
      </c>
      <c r="C43" s="703" t="s">
        <v>96</v>
      </c>
      <c r="D43" s="700">
        <v>2.76</v>
      </c>
      <c r="E43" s="373">
        <v>9</v>
      </c>
      <c r="F43" s="704">
        <f t="shared" si="3"/>
        <v>6.24</v>
      </c>
      <c r="G43" s="695"/>
    </row>
    <row r="44" spans="1:7" ht="38.25" thickBot="1">
      <c r="A44" s="701" t="s">
        <v>78</v>
      </c>
      <c r="B44" s="702" t="s">
        <v>98</v>
      </c>
      <c r="C44" s="703" t="s">
        <v>99</v>
      </c>
      <c r="D44" s="700" t="s">
        <v>403</v>
      </c>
      <c r="E44" s="373" t="s">
        <v>828</v>
      </c>
      <c r="F44" s="704" t="e">
        <f t="shared" si="3"/>
        <v>#VALUE!</v>
      </c>
      <c r="G44" s="695"/>
    </row>
    <row r="45" spans="1:7" ht="38.25" thickBot="1">
      <c r="A45" s="701" t="s">
        <v>80</v>
      </c>
      <c r="B45" s="702" t="s">
        <v>101</v>
      </c>
      <c r="C45" s="703" t="s">
        <v>102</v>
      </c>
      <c r="D45" s="700" t="s">
        <v>403</v>
      </c>
      <c r="E45" s="373" t="s">
        <v>828</v>
      </c>
      <c r="F45" s="704" t="e">
        <f t="shared" si="3"/>
        <v>#VALUE!</v>
      </c>
      <c r="G45" s="695"/>
    </row>
    <row r="46" spans="1:7" ht="32.25" thickBot="1">
      <c r="A46" s="701" t="s">
        <v>82</v>
      </c>
      <c r="B46" s="702" t="s">
        <v>104</v>
      </c>
      <c r="C46" s="703" t="s">
        <v>105</v>
      </c>
      <c r="D46" s="700">
        <v>0</v>
      </c>
      <c r="E46" s="373">
        <v>90</v>
      </c>
      <c r="F46" s="704">
        <f t="shared" si="3"/>
        <v>90</v>
      </c>
      <c r="G46" s="695"/>
    </row>
    <row r="47" spans="1:7" ht="32.25" thickBot="1">
      <c r="A47" s="701" t="s">
        <v>201</v>
      </c>
      <c r="B47" s="702" t="s">
        <v>107</v>
      </c>
      <c r="C47" s="703" t="s">
        <v>64</v>
      </c>
      <c r="D47" s="700">
        <v>6.1</v>
      </c>
      <c r="E47" s="373">
        <v>25</v>
      </c>
      <c r="F47" s="704">
        <f t="shared" si="3"/>
        <v>18.9</v>
      </c>
      <c r="G47" s="695"/>
    </row>
    <row r="48" spans="1:7" ht="48" thickBot="1">
      <c r="A48" s="701" t="s">
        <v>84</v>
      </c>
      <c r="B48" s="702" t="s">
        <v>109</v>
      </c>
      <c r="C48" s="703" t="s">
        <v>110</v>
      </c>
      <c r="D48" s="700">
        <v>68.7</v>
      </c>
      <c r="E48" s="373">
        <v>171</v>
      </c>
      <c r="F48" s="704">
        <f t="shared" si="3"/>
        <v>102.3</v>
      </c>
      <c r="G48" s="695"/>
    </row>
    <row r="49" spans="1:7" ht="48" thickBot="1">
      <c r="A49" s="701" t="s">
        <v>204</v>
      </c>
      <c r="B49" s="702" t="s">
        <v>112</v>
      </c>
      <c r="C49" s="703" t="s">
        <v>113</v>
      </c>
      <c r="D49" s="700" t="s">
        <v>403</v>
      </c>
      <c r="E49" s="373">
        <v>40</v>
      </c>
      <c r="F49" s="704" t="e">
        <f t="shared" si="3"/>
        <v>#VALUE!</v>
      </c>
      <c r="G49" s="695"/>
    </row>
    <row r="50" spans="1:7" ht="63.75" thickBot="1">
      <c r="A50" s="701" t="s">
        <v>86</v>
      </c>
      <c r="B50" s="702" t="s">
        <v>115</v>
      </c>
      <c r="C50" s="703" t="s">
        <v>63</v>
      </c>
      <c r="D50" s="704">
        <v>3853.85</v>
      </c>
      <c r="E50" s="372">
        <v>4356.39</v>
      </c>
      <c r="F50" s="704">
        <f t="shared" si="3"/>
        <v>502.5400000000004</v>
      </c>
      <c r="G50" s="695"/>
    </row>
    <row r="51" spans="1:7" ht="38.25" thickBot="1">
      <c r="A51" s="701" t="s">
        <v>829</v>
      </c>
      <c r="B51" s="702" t="s">
        <v>117</v>
      </c>
      <c r="C51" s="703" t="s">
        <v>118</v>
      </c>
      <c r="D51" s="700">
        <v>18.01</v>
      </c>
      <c r="E51" s="373" t="s">
        <v>828</v>
      </c>
      <c r="F51" s="704" t="e">
        <f t="shared" si="3"/>
        <v>#VALUE!</v>
      </c>
      <c r="G51" s="695"/>
    </row>
    <row r="52" spans="1:7" ht="32.25" thickBot="1">
      <c r="A52" s="701" t="s">
        <v>830</v>
      </c>
      <c r="B52" s="702" t="s">
        <v>120</v>
      </c>
      <c r="C52" s="703" t="s">
        <v>121</v>
      </c>
      <c r="D52" s="700">
        <v>0</v>
      </c>
      <c r="E52" s="373">
        <v>135</v>
      </c>
      <c r="F52" s="704">
        <f t="shared" si="3"/>
        <v>135</v>
      </c>
      <c r="G52" s="695"/>
    </row>
    <row r="53" spans="1:7" ht="32.25" thickBot="1">
      <c r="A53" s="701" t="s">
        <v>831</v>
      </c>
      <c r="B53" s="702" t="s">
        <v>123</v>
      </c>
      <c r="C53" s="703" t="s">
        <v>124</v>
      </c>
      <c r="D53" s="700">
        <v>1.42</v>
      </c>
      <c r="E53" s="373">
        <v>9</v>
      </c>
      <c r="F53" s="704">
        <f t="shared" si="3"/>
        <v>7.58</v>
      </c>
      <c r="G53" s="695"/>
    </row>
    <row r="54" spans="1:7" ht="32.25" thickBot="1">
      <c r="A54" s="701" t="s">
        <v>832</v>
      </c>
      <c r="B54" s="702" t="s">
        <v>126</v>
      </c>
      <c r="C54" s="703" t="s">
        <v>42</v>
      </c>
      <c r="D54" s="704">
        <v>1037.04</v>
      </c>
      <c r="E54" s="372">
        <v>1080.36</v>
      </c>
      <c r="F54" s="704">
        <f t="shared" si="3"/>
        <v>43.319999999999936</v>
      </c>
      <c r="G54" s="695"/>
    </row>
    <row r="55" spans="1:7" ht="19.5" thickBot="1">
      <c r="A55" s="701" t="s">
        <v>833</v>
      </c>
      <c r="B55" s="702" t="s">
        <v>128</v>
      </c>
      <c r="C55" s="703" t="s">
        <v>43</v>
      </c>
      <c r="D55" s="700">
        <v>330.13</v>
      </c>
      <c r="E55" s="373">
        <v>412</v>
      </c>
      <c r="F55" s="704">
        <f t="shared" si="3"/>
        <v>81.87</v>
      </c>
      <c r="G55" s="695"/>
    </row>
    <row r="56" spans="1:7" ht="32.25" thickBot="1">
      <c r="A56" s="701" t="s">
        <v>834</v>
      </c>
      <c r="B56" s="702" t="s">
        <v>130</v>
      </c>
      <c r="C56" s="703" t="s">
        <v>65</v>
      </c>
      <c r="D56" s="700">
        <v>22.88</v>
      </c>
      <c r="E56" s="373">
        <v>23</v>
      </c>
      <c r="F56" s="704">
        <f t="shared" si="3"/>
        <v>0.120000000000001</v>
      </c>
      <c r="G56" s="695"/>
    </row>
    <row r="57" spans="1:7" ht="48" thickBot="1">
      <c r="A57" s="701" t="s">
        <v>835</v>
      </c>
      <c r="B57" s="702" t="s">
        <v>132</v>
      </c>
      <c r="C57" s="703" t="s">
        <v>133</v>
      </c>
      <c r="D57" s="700">
        <v>0.19</v>
      </c>
      <c r="E57" s="373" t="s">
        <v>828</v>
      </c>
      <c r="F57" s="704" t="e">
        <f t="shared" si="3"/>
        <v>#VALUE!</v>
      </c>
      <c r="G57" s="695"/>
    </row>
    <row r="58" spans="1:7" ht="38.25" thickBot="1">
      <c r="A58" s="701" t="s">
        <v>836</v>
      </c>
      <c r="B58" s="702" t="s">
        <v>135</v>
      </c>
      <c r="C58" s="703" t="s">
        <v>136</v>
      </c>
      <c r="D58" s="700" t="s">
        <v>403</v>
      </c>
      <c r="E58" s="373" t="s">
        <v>828</v>
      </c>
      <c r="F58" s="704" t="e">
        <f t="shared" si="3"/>
        <v>#VALUE!</v>
      </c>
      <c r="G58" s="695"/>
    </row>
    <row r="59" spans="1:7" ht="32.25" thickBot="1">
      <c r="A59" s="701" t="s">
        <v>837</v>
      </c>
      <c r="B59" s="702" t="s">
        <v>138</v>
      </c>
      <c r="C59" s="703" t="s">
        <v>139</v>
      </c>
      <c r="D59" s="700">
        <v>106.5</v>
      </c>
      <c r="E59" s="373">
        <v>104.02</v>
      </c>
      <c r="F59" s="704">
        <f t="shared" si="3"/>
        <v>-2.480000000000004</v>
      </c>
      <c r="G59" s="695"/>
    </row>
    <row r="60" spans="1:7" ht="63.75" thickBot="1">
      <c r="A60" s="701" t="s">
        <v>838</v>
      </c>
      <c r="B60" s="702" t="s">
        <v>141</v>
      </c>
      <c r="C60" s="703" t="s">
        <v>142</v>
      </c>
      <c r="D60" s="700">
        <v>24.8</v>
      </c>
      <c r="E60" s="373">
        <v>32</v>
      </c>
      <c r="F60" s="704">
        <f t="shared" si="3"/>
        <v>7.199999999999999</v>
      </c>
      <c r="G60" s="695"/>
    </row>
    <row r="61" spans="1:7" ht="48" thickBot="1">
      <c r="A61" s="701" t="s">
        <v>143</v>
      </c>
      <c r="B61" s="702" t="s">
        <v>144</v>
      </c>
      <c r="C61" s="703" t="s">
        <v>145</v>
      </c>
      <c r="D61" s="700">
        <v>128.91</v>
      </c>
      <c r="E61" s="373">
        <v>130.14</v>
      </c>
      <c r="F61" s="704">
        <f t="shared" si="3"/>
        <v>1.2299999999999898</v>
      </c>
      <c r="G61" s="695"/>
    </row>
    <row r="62" spans="1:7" ht="32.25" thickBot="1">
      <c r="A62" s="701" t="s">
        <v>146</v>
      </c>
      <c r="B62" s="702" t="s">
        <v>147</v>
      </c>
      <c r="C62" s="703" t="s">
        <v>148</v>
      </c>
      <c r="D62" s="700">
        <v>0</v>
      </c>
      <c r="E62" s="373">
        <v>5.87</v>
      </c>
      <c r="F62" s="704">
        <f t="shared" si="3"/>
        <v>5.87</v>
      </c>
      <c r="G62" s="695"/>
    </row>
    <row r="63" spans="1:7" ht="32.25" thickBot="1">
      <c r="A63" s="701" t="s">
        <v>149</v>
      </c>
      <c r="B63" s="702" t="s">
        <v>150</v>
      </c>
      <c r="C63" s="703" t="s">
        <v>151</v>
      </c>
      <c r="D63" s="700">
        <v>4.13</v>
      </c>
      <c r="E63" s="373">
        <v>5.71</v>
      </c>
      <c r="F63" s="704">
        <f t="shared" si="3"/>
        <v>1.58</v>
      </c>
      <c r="G63" s="695"/>
    </row>
    <row r="64" spans="1:7" ht="32.25" thickBot="1">
      <c r="A64" s="701" t="s">
        <v>152</v>
      </c>
      <c r="B64" s="702" t="s">
        <v>153</v>
      </c>
      <c r="C64" s="703" t="s">
        <v>154</v>
      </c>
      <c r="D64" s="700">
        <v>4.72</v>
      </c>
      <c r="E64" s="373">
        <v>4.23</v>
      </c>
      <c r="F64" s="704">
        <f t="shared" si="3"/>
        <v>-0.4899999999999993</v>
      </c>
      <c r="G64" s="695"/>
    </row>
    <row r="65" spans="1:7" ht="32.25" thickBot="1">
      <c r="A65" s="701" t="s">
        <v>155</v>
      </c>
      <c r="B65" s="702" t="s">
        <v>156</v>
      </c>
      <c r="C65" s="703" t="s">
        <v>157</v>
      </c>
      <c r="D65" s="700">
        <v>14.61</v>
      </c>
      <c r="E65" s="373">
        <v>14.61</v>
      </c>
      <c r="F65" s="704">
        <f t="shared" si="3"/>
        <v>0</v>
      </c>
      <c r="G65" s="695"/>
    </row>
    <row r="66" spans="1:7" ht="32.25" thickBot="1">
      <c r="A66" s="701" t="s">
        <v>158</v>
      </c>
      <c r="B66" s="702" t="s">
        <v>159</v>
      </c>
      <c r="C66" s="703" t="s">
        <v>160</v>
      </c>
      <c r="D66" s="700">
        <v>117.31</v>
      </c>
      <c r="E66" s="373">
        <v>117.31</v>
      </c>
      <c r="F66" s="704">
        <f t="shared" si="3"/>
        <v>0</v>
      </c>
      <c r="G66" s="695"/>
    </row>
    <row r="67" spans="1:7" ht="32.25" thickBot="1">
      <c r="A67" s="701" t="s">
        <v>161</v>
      </c>
      <c r="B67" s="702" t="s">
        <v>162</v>
      </c>
      <c r="C67" s="703" t="s">
        <v>163</v>
      </c>
      <c r="D67" s="700" t="s">
        <v>403</v>
      </c>
      <c r="E67" s="373">
        <v>0</v>
      </c>
      <c r="F67" s="704" t="e">
        <f t="shared" si="3"/>
        <v>#VALUE!</v>
      </c>
      <c r="G67" s="695"/>
    </row>
    <row r="69" ht="13.5" thickBot="1"/>
    <row r="70" spans="1:4" ht="19.5" thickBot="1">
      <c r="A70" s="705">
        <v>53550.64</v>
      </c>
      <c r="B70" s="378">
        <v>52625.6</v>
      </c>
      <c r="C70" s="710">
        <f>B70-A70</f>
        <v>-925.0400000000009</v>
      </c>
      <c r="D70" s="711" t="s">
        <v>70</v>
      </c>
    </row>
    <row r="71" spans="1:4" ht="19.5" thickBot="1">
      <c r="A71" s="706">
        <v>45278.14</v>
      </c>
      <c r="B71" s="372">
        <v>42895.59</v>
      </c>
      <c r="C71" s="710">
        <f aca="true" t="shared" si="4" ref="C71:C80">B71-A71</f>
        <v>-2382.550000000003</v>
      </c>
      <c r="D71" s="701" t="s">
        <v>73</v>
      </c>
    </row>
    <row r="72" spans="1:4" ht="19.5" thickBot="1">
      <c r="A72" s="706">
        <v>44643.44</v>
      </c>
      <c r="B72" s="707">
        <v>42496.6</v>
      </c>
      <c r="C72" s="710">
        <f t="shared" si="4"/>
        <v>-2146.840000000004</v>
      </c>
      <c r="D72" s="701" t="s">
        <v>75</v>
      </c>
    </row>
    <row r="73" spans="1:4" ht="19.5" thickBot="1">
      <c r="A73" s="708">
        <v>596.28</v>
      </c>
      <c r="B73" s="373">
        <v>221.97</v>
      </c>
      <c r="C73" s="710">
        <f t="shared" si="4"/>
        <v>-374.30999999999995</v>
      </c>
      <c r="D73" s="701" t="s">
        <v>45</v>
      </c>
    </row>
    <row r="74" spans="1:4" ht="19.5" thickBot="1">
      <c r="A74" s="706">
        <v>1547.3</v>
      </c>
      <c r="B74" s="372">
        <v>1860.14</v>
      </c>
      <c r="C74" s="710">
        <f t="shared" si="4"/>
        <v>312.84000000000015</v>
      </c>
      <c r="D74" s="701" t="s">
        <v>44</v>
      </c>
    </row>
    <row r="75" spans="1:4" ht="19.5" thickBot="1">
      <c r="A75" s="706">
        <v>4014.68</v>
      </c>
      <c r="B75" s="709">
        <v>249.08</v>
      </c>
      <c r="C75" s="710">
        <f t="shared" si="4"/>
        <v>-3765.6</v>
      </c>
      <c r="D75" s="701" t="s">
        <v>47</v>
      </c>
    </row>
    <row r="76" spans="1:4" ht="19.5" thickBot="1">
      <c r="A76" s="708" t="s">
        <v>403</v>
      </c>
      <c r="B76" s="707">
        <v>3902</v>
      </c>
      <c r="C76" s="710" t="e">
        <f t="shared" si="4"/>
        <v>#VALUE!</v>
      </c>
      <c r="D76" s="701" t="s">
        <v>48</v>
      </c>
    </row>
    <row r="77" spans="1:4" ht="19.5" thickBot="1">
      <c r="A77" s="706">
        <v>1979.97</v>
      </c>
      <c r="B77" s="707">
        <v>2965.31</v>
      </c>
      <c r="C77" s="710">
        <f t="shared" si="4"/>
        <v>985.3399999999999</v>
      </c>
      <c r="D77" s="701" t="s">
        <v>203</v>
      </c>
    </row>
    <row r="78" spans="1:4" ht="19.5" thickBot="1">
      <c r="A78" s="708">
        <v>96.33</v>
      </c>
      <c r="B78" s="373">
        <v>124</v>
      </c>
      <c r="C78" s="710">
        <f t="shared" si="4"/>
        <v>27.67</v>
      </c>
      <c r="D78" s="701" t="s">
        <v>46</v>
      </c>
    </row>
    <row r="79" spans="1:4" ht="16.5" thickBot="1">
      <c r="A79" s="708" t="s">
        <v>403</v>
      </c>
      <c r="B79" s="700" t="s">
        <v>403</v>
      </c>
      <c r="C79" s="710" t="e">
        <f t="shared" si="4"/>
        <v>#VALUE!</v>
      </c>
      <c r="D79" s="701" t="s">
        <v>206</v>
      </c>
    </row>
    <row r="80" spans="1:4" ht="19.5" thickBot="1">
      <c r="A80" s="708">
        <v>37.96</v>
      </c>
      <c r="B80" s="373">
        <v>169.67</v>
      </c>
      <c r="C80" s="710">
        <f t="shared" si="4"/>
        <v>131.70999999999998</v>
      </c>
      <c r="D80" s="701" t="s">
        <v>88</v>
      </c>
    </row>
  </sheetData>
  <sheetProtection/>
  <mergeCells count="5">
    <mergeCell ref="A39:A40"/>
    <mergeCell ref="B39:B40"/>
    <mergeCell ref="C39:C40"/>
    <mergeCell ref="D39:D40"/>
    <mergeCell ref="F39:F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12"/>
  <sheetViews>
    <sheetView zoomScalePageLayoutView="0" workbookViewId="0" topLeftCell="A1">
      <selection activeCell="B9" sqref="B9:E9"/>
    </sheetView>
  </sheetViews>
  <sheetFormatPr defaultColWidth="9.140625" defaultRowHeight="12.75"/>
  <cols>
    <col min="1" max="1" width="7.28125" style="0" customWidth="1"/>
    <col min="2" max="2" width="21.140625" style="0" customWidth="1"/>
    <col min="3" max="3" width="17.57421875" style="0" customWidth="1"/>
    <col min="4" max="4" width="18.8515625" style="0" customWidth="1"/>
    <col min="5" max="5" width="9.28125" style="0" customWidth="1"/>
    <col min="6" max="6" width="8.28125" style="0" customWidth="1"/>
    <col min="7" max="9" width="7.28125" style="0" customWidth="1"/>
    <col min="10" max="10" width="7.8515625" style="0" customWidth="1"/>
    <col min="11" max="11" width="8.28125" style="0" customWidth="1"/>
    <col min="12" max="12" width="9.8515625" style="0" customWidth="1"/>
    <col min="13" max="13" width="11.7109375" style="0" customWidth="1"/>
    <col min="14" max="14" width="16.7109375" style="0" customWidth="1"/>
    <col min="15" max="15" width="13.28125" style="0" customWidth="1"/>
    <col min="16" max="16" width="14.7109375" style="0" customWidth="1"/>
  </cols>
  <sheetData>
    <row r="1" spans="1:2" ht="19.5">
      <c r="A1" s="748" t="s">
        <v>53</v>
      </c>
      <c r="B1" s="748"/>
    </row>
    <row r="2" spans="1:2" ht="15.75">
      <c r="A2" s="54"/>
      <c r="B2" s="55"/>
    </row>
    <row r="3" spans="1:25" ht="20.25" customHeight="1">
      <c r="A3" s="749" t="s">
        <v>54</v>
      </c>
      <c r="B3" s="749"/>
      <c r="C3" s="749"/>
      <c r="D3" s="749"/>
      <c r="E3" s="749"/>
      <c r="F3" s="749"/>
      <c r="G3" s="749"/>
      <c r="H3" s="749"/>
      <c r="I3" s="749"/>
      <c r="J3" s="749"/>
      <c r="K3" s="749"/>
      <c r="L3" s="749"/>
      <c r="M3" s="749"/>
      <c r="N3" s="749"/>
      <c r="O3" s="749"/>
      <c r="P3" s="749"/>
      <c r="Q3" s="24"/>
      <c r="R3" s="24"/>
      <c r="S3" s="24"/>
      <c r="T3" s="24"/>
      <c r="U3" s="24"/>
      <c r="V3" s="24"/>
      <c r="W3" s="24"/>
      <c r="X3" s="24"/>
      <c r="Y3" s="24"/>
    </row>
    <row r="7" spans="1:16" ht="38.25" customHeight="1">
      <c r="A7" s="747" t="s">
        <v>8</v>
      </c>
      <c r="B7" s="747" t="s">
        <v>55</v>
      </c>
      <c r="C7" s="750" t="s">
        <v>56</v>
      </c>
      <c r="D7" s="747" t="s">
        <v>57</v>
      </c>
      <c r="E7" s="746" t="s">
        <v>58</v>
      </c>
      <c r="F7" s="746"/>
      <c r="G7" s="746"/>
      <c r="H7" s="746"/>
      <c r="I7" s="746"/>
      <c r="J7" s="746"/>
      <c r="K7" s="746" t="s">
        <v>59</v>
      </c>
      <c r="L7" s="746"/>
      <c r="M7" s="746"/>
      <c r="N7" s="750" t="s">
        <v>60</v>
      </c>
      <c r="O7" s="750" t="s">
        <v>61</v>
      </c>
      <c r="P7" s="746" t="s">
        <v>62</v>
      </c>
    </row>
    <row r="8" spans="1:16" ht="27" customHeight="1">
      <c r="A8" s="747"/>
      <c r="B8" s="747"/>
      <c r="C8" s="751"/>
      <c r="D8" s="747"/>
      <c r="E8" s="56" t="s">
        <v>63</v>
      </c>
      <c r="F8" s="56" t="s">
        <v>64</v>
      </c>
      <c r="G8" s="56" t="s">
        <v>43</v>
      </c>
      <c r="H8" s="56" t="s">
        <v>42</v>
      </c>
      <c r="I8" s="56" t="s">
        <v>65</v>
      </c>
      <c r="J8" s="56" t="s">
        <v>50</v>
      </c>
      <c r="K8" s="56" t="s">
        <v>64</v>
      </c>
      <c r="L8" s="56" t="s">
        <v>43</v>
      </c>
      <c r="M8" s="56" t="s">
        <v>50</v>
      </c>
      <c r="N8" s="752"/>
      <c r="O8" s="752"/>
      <c r="P8" s="747"/>
    </row>
    <row r="9" spans="1:16" ht="21" customHeight="1">
      <c r="A9" s="57">
        <v>1</v>
      </c>
      <c r="B9" s="58"/>
      <c r="C9" s="57"/>
      <c r="D9" s="57"/>
      <c r="E9" s="57"/>
      <c r="F9" s="57"/>
      <c r="G9" s="57"/>
      <c r="H9" s="57"/>
      <c r="I9" s="57"/>
      <c r="J9" s="57"/>
      <c r="K9" s="57"/>
      <c r="L9" s="57"/>
      <c r="M9" s="57"/>
      <c r="N9" s="57"/>
      <c r="O9" s="57"/>
      <c r="P9" s="57"/>
    </row>
    <row r="10" spans="1:16" ht="21.75" customHeight="1">
      <c r="A10" s="57">
        <v>2</v>
      </c>
      <c r="B10" s="58"/>
      <c r="C10" s="57"/>
      <c r="D10" s="57"/>
      <c r="E10" s="57"/>
      <c r="F10" s="57"/>
      <c r="G10" s="57"/>
      <c r="H10" s="57"/>
      <c r="I10" s="57"/>
      <c r="J10" s="57"/>
      <c r="K10" s="57"/>
      <c r="L10" s="57"/>
      <c r="M10" s="57"/>
      <c r="N10" s="57"/>
      <c r="O10" s="57"/>
      <c r="P10" s="57"/>
    </row>
    <row r="11" spans="1:16" ht="21" customHeight="1">
      <c r="A11" s="57" t="s">
        <v>33</v>
      </c>
      <c r="B11" s="58"/>
      <c r="C11" s="57"/>
      <c r="D11" s="57"/>
      <c r="E11" s="57"/>
      <c r="F11" s="57"/>
      <c r="G11" s="57"/>
      <c r="H11" s="57"/>
      <c r="I11" s="57"/>
      <c r="J11" s="57"/>
      <c r="K11" s="57"/>
      <c r="L11" s="57"/>
      <c r="M11" s="57"/>
      <c r="N11" s="57"/>
      <c r="O11" s="57"/>
      <c r="P11" s="57"/>
    </row>
    <row r="12" spans="1:16" ht="22.5" customHeight="1">
      <c r="A12" s="57"/>
      <c r="B12" s="48" t="s">
        <v>51</v>
      </c>
      <c r="C12" s="48" t="s">
        <v>66</v>
      </c>
      <c r="D12" s="57"/>
      <c r="E12" s="48" t="s">
        <v>15</v>
      </c>
      <c r="F12" s="48" t="s">
        <v>15</v>
      </c>
      <c r="G12" s="48" t="s">
        <v>15</v>
      </c>
      <c r="H12" s="48" t="s">
        <v>15</v>
      </c>
      <c r="I12" s="48" t="s">
        <v>15</v>
      </c>
      <c r="J12" s="48" t="s">
        <v>15</v>
      </c>
      <c r="K12" s="48" t="s">
        <v>15</v>
      </c>
      <c r="L12" s="48" t="s">
        <v>15</v>
      </c>
      <c r="M12" s="48" t="s">
        <v>15</v>
      </c>
      <c r="N12" s="57"/>
      <c r="O12" s="57"/>
      <c r="P12" s="57"/>
    </row>
  </sheetData>
  <sheetProtection/>
  <mergeCells count="11">
    <mergeCell ref="O7:O8"/>
    <mergeCell ref="P7:P8"/>
    <mergeCell ref="A1:B1"/>
    <mergeCell ref="A3:P3"/>
    <mergeCell ref="A7:A8"/>
    <mergeCell ref="B7:B8"/>
    <mergeCell ref="C7:C8"/>
    <mergeCell ref="D7:D8"/>
    <mergeCell ref="E7:J7"/>
    <mergeCell ref="K7:M7"/>
    <mergeCell ref="N7:N8"/>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DE40"/>
  <sheetViews>
    <sheetView zoomScalePageLayoutView="0" workbookViewId="0" topLeftCell="A4">
      <pane ySplit="5340" topLeftCell="A16" activePane="bottomLeft" state="split"/>
      <selection pane="topLeft" activeCell="C4" sqref="C4:C6"/>
      <selection pane="bottomLeft" activeCell="B40" sqref="B40:G40"/>
    </sheetView>
  </sheetViews>
  <sheetFormatPr defaultColWidth="9.140625" defaultRowHeight="12.75"/>
  <cols>
    <col min="1" max="1" width="7.421875" style="503" customWidth="1"/>
    <col min="2" max="2" width="31.8515625" style="502" customWidth="1"/>
    <col min="3" max="3" width="29.28125" style="502" customWidth="1"/>
    <col min="4" max="4" width="16.57421875" style="503" customWidth="1"/>
    <col min="5" max="5" width="16.140625" style="504" customWidth="1"/>
    <col min="6" max="6" width="15.7109375" style="505" customWidth="1"/>
    <col min="7" max="9" width="13.7109375" style="505" customWidth="1"/>
    <col min="10" max="10" width="19.57421875" style="505" customWidth="1"/>
    <col min="11" max="11" width="19.421875" style="505" customWidth="1"/>
    <col min="12" max="12" width="16.00390625" style="505" customWidth="1"/>
    <col min="13" max="13" width="14.57421875" style="505" customWidth="1"/>
    <col min="14" max="14" width="20.57421875" style="505" customWidth="1"/>
    <col min="15" max="17" width="14.57421875" style="505" customWidth="1"/>
    <col min="18" max="18" width="20.8515625" style="505" customWidth="1"/>
    <col min="19" max="19" width="14.57421875" style="505" customWidth="1"/>
    <col min="20" max="20" width="19.7109375" style="505" customWidth="1"/>
    <col min="21" max="21" width="17.7109375" style="505" customWidth="1"/>
    <col min="22" max="22" width="27.140625" style="505" customWidth="1"/>
    <col min="23" max="23" width="24.7109375" style="506" customWidth="1"/>
    <col min="24" max="24" width="22.7109375" style="506" customWidth="1"/>
    <col min="25" max="25" width="24.28125" style="507" customWidth="1"/>
    <col min="26" max="109" width="9.140625" style="507" customWidth="1"/>
    <col min="110" max="16384" width="9.140625" style="503" customWidth="1"/>
  </cols>
  <sheetData>
    <row r="1" spans="1:2" ht="36" customHeight="1">
      <c r="A1" s="771" t="s">
        <v>482</v>
      </c>
      <c r="B1" s="771"/>
    </row>
    <row r="2" spans="1:25" ht="61.5" customHeight="1">
      <c r="A2" s="772" t="s">
        <v>483</v>
      </c>
      <c r="B2" s="772"/>
      <c r="C2" s="772"/>
      <c r="D2" s="772"/>
      <c r="E2" s="772"/>
      <c r="F2" s="772"/>
      <c r="G2" s="772"/>
      <c r="H2" s="772"/>
      <c r="I2" s="772"/>
      <c r="J2" s="772"/>
      <c r="K2" s="772"/>
      <c r="L2" s="772"/>
      <c r="M2" s="772"/>
      <c r="N2" s="772"/>
      <c r="O2" s="772"/>
      <c r="P2" s="772"/>
      <c r="Q2" s="772"/>
      <c r="R2" s="772"/>
      <c r="S2" s="772"/>
      <c r="T2" s="772"/>
      <c r="U2" s="772"/>
      <c r="V2" s="772"/>
      <c r="W2" s="772"/>
      <c r="X2" s="772"/>
      <c r="Y2" s="772"/>
    </row>
    <row r="3" spans="1:25" ht="22.5" customHeight="1">
      <c r="A3" s="773"/>
      <c r="B3" s="773"/>
      <c r="C3" s="773"/>
      <c r="D3" s="773"/>
      <c r="E3" s="773"/>
      <c r="F3" s="773"/>
      <c r="G3" s="773"/>
      <c r="H3" s="773"/>
      <c r="I3" s="773"/>
      <c r="J3" s="773"/>
      <c r="K3" s="773"/>
      <c r="L3" s="773"/>
      <c r="M3" s="773"/>
      <c r="N3" s="773"/>
      <c r="O3" s="773"/>
      <c r="P3" s="773"/>
      <c r="Q3" s="773"/>
      <c r="R3" s="773"/>
      <c r="S3" s="773"/>
      <c r="T3" s="773"/>
      <c r="U3" s="773"/>
      <c r="V3" s="773"/>
      <c r="W3" s="773"/>
      <c r="X3" s="773"/>
      <c r="Y3" s="773"/>
    </row>
    <row r="4" spans="1:25" ht="69" customHeight="1">
      <c r="A4" s="753" t="s">
        <v>8</v>
      </c>
      <c r="B4" s="758" t="s">
        <v>4</v>
      </c>
      <c r="C4" s="758" t="s">
        <v>0</v>
      </c>
      <c r="D4" s="758" t="s">
        <v>27</v>
      </c>
      <c r="E4" s="754" t="s">
        <v>484</v>
      </c>
      <c r="F4" s="757" t="s">
        <v>485</v>
      </c>
      <c r="G4" s="757" t="s">
        <v>486</v>
      </c>
      <c r="H4" s="757" t="s">
        <v>487</v>
      </c>
      <c r="I4" s="757" t="s">
        <v>488</v>
      </c>
      <c r="J4" s="757" t="s">
        <v>489</v>
      </c>
      <c r="K4" s="763" t="s">
        <v>490</v>
      </c>
      <c r="L4" s="764"/>
      <c r="M4" s="764"/>
      <c r="N4" s="764"/>
      <c r="O4" s="764"/>
      <c r="P4" s="764"/>
      <c r="Q4" s="764"/>
      <c r="R4" s="764"/>
      <c r="S4" s="764"/>
      <c r="T4" s="764"/>
      <c r="U4" s="765"/>
      <c r="V4" s="761" t="s">
        <v>491</v>
      </c>
      <c r="W4" s="762"/>
      <c r="X4" s="762"/>
      <c r="Y4" s="753" t="s">
        <v>189</v>
      </c>
    </row>
    <row r="5" spans="1:25" ht="49.5" customHeight="1">
      <c r="A5" s="753"/>
      <c r="B5" s="774"/>
      <c r="C5" s="774"/>
      <c r="D5" s="774"/>
      <c r="E5" s="755"/>
      <c r="F5" s="757"/>
      <c r="G5" s="757"/>
      <c r="H5" s="757"/>
      <c r="I5" s="757"/>
      <c r="J5" s="757"/>
      <c r="K5" s="757" t="s">
        <v>492</v>
      </c>
      <c r="L5" s="757"/>
      <c r="M5" s="757"/>
      <c r="N5" s="757" t="s">
        <v>493</v>
      </c>
      <c r="O5" s="757"/>
      <c r="P5" s="757" t="s">
        <v>494</v>
      </c>
      <c r="Q5" s="757"/>
      <c r="R5" s="757" t="s">
        <v>495</v>
      </c>
      <c r="S5" s="757"/>
      <c r="T5" s="757" t="s">
        <v>496</v>
      </c>
      <c r="U5" s="757"/>
      <c r="V5" s="766" t="s">
        <v>497</v>
      </c>
      <c r="W5" s="758" t="s">
        <v>498</v>
      </c>
      <c r="X5" s="758" t="s">
        <v>499</v>
      </c>
      <c r="Y5" s="753"/>
    </row>
    <row r="6" spans="1:25" ht="99.75" customHeight="1">
      <c r="A6" s="753"/>
      <c r="B6" s="759"/>
      <c r="C6" s="759"/>
      <c r="D6" s="759"/>
      <c r="E6" s="756"/>
      <c r="F6" s="757"/>
      <c r="G6" s="757"/>
      <c r="H6" s="757"/>
      <c r="I6" s="757"/>
      <c r="J6" s="757"/>
      <c r="K6" s="492" t="s">
        <v>500</v>
      </c>
      <c r="L6" s="492" t="s">
        <v>501</v>
      </c>
      <c r="M6" s="492" t="s">
        <v>502</v>
      </c>
      <c r="N6" s="492" t="s">
        <v>503</v>
      </c>
      <c r="O6" s="492" t="s">
        <v>502</v>
      </c>
      <c r="P6" s="492" t="s">
        <v>503</v>
      </c>
      <c r="Q6" s="492" t="s">
        <v>502</v>
      </c>
      <c r="R6" s="492" t="s">
        <v>503</v>
      </c>
      <c r="S6" s="492" t="s">
        <v>502</v>
      </c>
      <c r="T6" s="492" t="s">
        <v>503</v>
      </c>
      <c r="U6" s="492" t="s">
        <v>502</v>
      </c>
      <c r="V6" s="767"/>
      <c r="W6" s="759"/>
      <c r="X6" s="759"/>
      <c r="Y6" s="753"/>
    </row>
    <row r="7" spans="1:109" s="509" customFormat="1" ht="54" customHeight="1">
      <c r="A7" s="493" t="s">
        <v>288</v>
      </c>
      <c r="B7" s="768" t="s">
        <v>356</v>
      </c>
      <c r="C7" s="769"/>
      <c r="D7" s="769"/>
      <c r="E7" s="769"/>
      <c r="F7" s="769"/>
      <c r="G7" s="769"/>
      <c r="H7" s="769"/>
      <c r="I7" s="769"/>
      <c r="J7" s="769"/>
      <c r="K7" s="769"/>
      <c r="L7" s="769"/>
      <c r="M7" s="769"/>
      <c r="N7" s="769"/>
      <c r="O7" s="769"/>
      <c r="P7" s="769"/>
      <c r="Q7" s="769"/>
      <c r="R7" s="769"/>
      <c r="S7" s="769"/>
      <c r="T7" s="769"/>
      <c r="U7" s="769"/>
      <c r="V7" s="769"/>
      <c r="W7" s="769"/>
      <c r="X7" s="769"/>
      <c r="Y7" s="770"/>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row>
    <row r="8" spans="1:109" s="509" customFormat="1" ht="116.25">
      <c r="A8" s="494">
        <v>1</v>
      </c>
      <c r="B8" s="495" t="s">
        <v>357</v>
      </c>
      <c r="C8" s="495" t="s">
        <v>358</v>
      </c>
      <c r="D8" s="494" t="s">
        <v>332</v>
      </c>
      <c r="E8" s="496">
        <v>2060</v>
      </c>
      <c r="F8" s="496"/>
      <c r="G8" s="496">
        <v>270.4</v>
      </c>
      <c r="H8" s="497"/>
      <c r="I8" s="497"/>
      <c r="J8" s="497" t="s">
        <v>286</v>
      </c>
      <c r="K8" s="497"/>
      <c r="L8" s="497"/>
      <c r="M8" s="497"/>
      <c r="N8" s="497"/>
      <c r="O8" s="497"/>
      <c r="P8" s="497"/>
      <c r="Q8" s="497"/>
      <c r="R8" s="497"/>
      <c r="S8" s="497"/>
      <c r="T8" s="497" t="s">
        <v>607</v>
      </c>
      <c r="U8" s="497" t="s">
        <v>620</v>
      </c>
      <c r="V8" s="497"/>
      <c r="W8" s="498"/>
      <c r="X8" s="498"/>
      <c r="Y8" s="494" t="s">
        <v>608</v>
      </c>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row>
    <row r="9" spans="1:109" s="509" customFormat="1" ht="130.5" customHeight="1">
      <c r="A9" s="494">
        <v>2</v>
      </c>
      <c r="B9" s="495" t="s">
        <v>359</v>
      </c>
      <c r="C9" s="495" t="s">
        <v>360</v>
      </c>
      <c r="D9" s="494" t="s">
        <v>334</v>
      </c>
      <c r="E9" s="496">
        <v>6000</v>
      </c>
      <c r="F9" s="496"/>
      <c r="G9" s="496">
        <v>6000</v>
      </c>
      <c r="H9" s="497"/>
      <c r="I9" s="497"/>
      <c r="J9" s="497" t="s">
        <v>286</v>
      </c>
      <c r="K9" s="497"/>
      <c r="L9" s="497"/>
      <c r="M9" s="497"/>
      <c r="N9" s="497"/>
      <c r="O9" s="497"/>
      <c r="P9" s="497"/>
      <c r="Q9" s="497"/>
      <c r="R9" s="497" t="s">
        <v>609</v>
      </c>
      <c r="S9" s="497" t="s">
        <v>621</v>
      </c>
      <c r="T9" s="497"/>
      <c r="U9" s="497"/>
      <c r="V9" s="497" t="s">
        <v>643</v>
      </c>
      <c r="W9" s="498" t="s">
        <v>644</v>
      </c>
      <c r="X9" s="498" t="s">
        <v>600</v>
      </c>
      <c r="Y9" s="494" t="s">
        <v>799</v>
      </c>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row>
    <row r="10" spans="1:109" s="509" customFormat="1" ht="128.25" customHeight="1">
      <c r="A10" s="494">
        <v>3</v>
      </c>
      <c r="B10" s="495" t="s">
        <v>362</v>
      </c>
      <c r="C10" s="499" t="s">
        <v>350</v>
      </c>
      <c r="D10" s="494" t="s">
        <v>333</v>
      </c>
      <c r="E10" s="496">
        <v>98000</v>
      </c>
      <c r="F10" s="496">
        <v>98000</v>
      </c>
      <c r="G10" s="496">
        <v>98000</v>
      </c>
      <c r="H10" s="497"/>
      <c r="I10" s="497"/>
      <c r="J10" s="497" t="s">
        <v>10</v>
      </c>
      <c r="K10" s="497"/>
      <c r="L10" s="497"/>
      <c r="M10" s="497"/>
      <c r="N10" s="497" t="s">
        <v>616</v>
      </c>
      <c r="O10" s="497" t="s">
        <v>622</v>
      </c>
      <c r="P10" s="497"/>
      <c r="Q10" s="497" t="s">
        <v>215</v>
      </c>
      <c r="R10" s="497"/>
      <c r="S10" s="497"/>
      <c r="T10" s="497"/>
      <c r="U10" s="497"/>
      <c r="V10" s="497"/>
      <c r="W10" s="498"/>
      <c r="X10" s="498"/>
      <c r="Y10" s="494" t="s">
        <v>268</v>
      </c>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508"/>
      <c r="CH10" s="508"/>
      <c r="CI10" s="508"/>
      <c r="CJ10" s="508"/>
      <c r="CK10" s="508"/>
      <c r="CL10" s="508"/>
      <c r="CM10" s="508"/>
      <c r="CN10" s="508"/>
      <c r="CO10" s="508"/>
      <c r="CP10" s="508"/>
      <c r="CQ10" s="508"/>
      <c r="CR10" s="508"/>
      <c r="CS10" s="508"/>
      <c r="CT10" s="508"/>
      <c r="CU10" s="508"/>
      <c r="CV10" s="508"/>
      <c r="CW10" s="508"/>
      <c r="CX10" s="508"/>
      <c r="CY10" s="508"/>
      <c r="CZ10" s="508"/>
      <c r="DA10" s="508"/>
      <c r="DB10" s="508"/>
      <c r="DC10" s="508"/>
      <c r="DD10" s="508"/>
      <c r="DE10" s="508"/>
    </row>
    <row r="11" spans="1:109" s="509" customFormat="1" ht="71.25" customHeight="1">
      <c r="A11" s="494">
        <v>4</v>
      </c>
      <c r="B11" s="495" t="s">
        <v>363</v>
      </c>
      <c r="C11" s="499" t="s">
        <v>350</v>
      </c>
      <c r="D11" s="494" t="s">
        <v>333</v>
      </c>
      <c r="E11" s="496">
        <v>9975</v>
      </c>
      <c r="F11" s="496">
        <v>9975</v>
      </c>
      <c r="G11" s="498"/>
      <c r="H11" s="497"/>
      <c r="I11" s="497"/>
      <c r="J11" s="497" t="s">
        <v>10</v>
      </c>
      <c r="K11" s="497"/>
      <c r="L11" s="497"/>
      <c r="M11" s="497"/>
      <c r="N11" s="497"/>
      <c r="O11" s="497"/>
      <c r="P11" s="497"/>
      <c r="Q11" s="497"/>
      <c r="R11" s="497"/>
      <c r="S11" s="497"/>
      <c r="T11" s="497"/>
      <c r="U11" s="497"/>
      <c r="V11" s="497" t="s">
        <v>798</v>
      </c>
      <c r="W11" s="498" t="s">
        <v>623</v>
      </c>
      <c r="X11" s="498" t="s">
        <v>600</v>
      </c>
      <c r="Y11" s="494" t="s">
        <v>617</v>
      </c>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c r="CR11" s="508"/>
      <c r="CS11" s="508"/>
      <c r="CT11" s="508"/>
      <c r="CU11" s="508"/>
      <c r="CV11" s="508"/>
      <c r="CW11" s="508"/>
      <c r="CX11" s="508"/>
      <c r="CY11" s="508"/>
      <c r="CZ11" s="508"/>
      <c r="DA11" s="508"/>
      <c r="DB11" s="508"/>
      <c r="DC11" s="508"/>
      <c r="DD11" s="508"/>
      <c r="DE11" s="508"/>
    </row>
    <row r="12" spans="1:109" s="509" customFormat="1" ht="96" customHeight="1">
      <c r="A12" s="494">
        <v>5</v>
      </c>
      <c r="B12" s="495" t="s">
        <v>364</v>
      </c>
      <c r="C12" s="499" t="s">
        <v>350</v>
      </c>
      <c r="D12" s="494" t="s">
        <v>335</v>
      </c>
      <c r="E12" s="496">
        <v>3776.8</v>
      </c>
      <c r="F12" s="496">
        <v>3776.8</v>
      </c>
      <c r="G12" s="498"/>
      <c r="H12" s="497"/>
      <c r="I12" s="497"/>
      <c r="J12" s="497" t="s">
        <v>627</v>
      </c>
      <c r="K12" s="497"/>
      <c r="L12" s="497"/>
      <c r="M12" s="497"/>
      <c r="N12" s="497"/>
      <c r="O12" s="497"/>
      <c r="P12" s="497"/>
      <c r="Q12" s="497"/>
      <c r="R12" s="497"/>
      <c r="S12" s="497"/>
      <c r="T12" s="497"/>
      <c r="U12" s="497"/>
      <c r="V12" s="497" t="s">
        <v>631</v>
      </c>
      <c r="W12" s="498" t="s">
        <v>623</v>
      </c>
      <c r="X12" s="498" t="s">
        <v>625</v>
      </c>
      <c r="Y12" s="494" t="s">
        <v>601</v>
      </c>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508"/>
      <c r="CU12" s="508"/>
      <c r="CV12" s="508"/>
      <c r="CW12" s="508"/>
      <c r="CX12" s="508"/>
      <c r="CY12" s="508"/>
      <c r="CZ12" s="508"/>
      <c r="DA12" s="508"/>
      <c r="DB12" s="508"/>
      <c r="DC12" s="508"/>
      <c r="DD12" s="508"/>
      <c r="DE12" s="508"/>
    </row>
    <row r="13" spans="1:109" s="509" customFormat="1" ht="116.25">
      <c r="A13" s="494">
        <v>6</v>
      </c>
      <c r="B13" s="495" t="s">
        <v>365</v>
      </c>
      <c r="C13" s="499" t="s">
        <v>350</v>
      </c>
      <c r="D13" s="494" t="s">
        <v>335</v>
      </c>
      <c r="E13" s="496">
        <v>8548</v>
      </c>
      <c r="F13" s="496">
        <v>8548</v>
      </c>
      <c r="G13" s="498"/>
      <c r="H13" s="497"/>
      <c r="I13" s="497"/>
      <c r="J13" s="497" t="s">
        <v>627</v>
      </c>
      <c r="K13" s="497" t="s">
        <v>618</v>
      </c>
      <c r="L13" s="497"/>
      <c r="M13" s="497" t="s">
        <v>619</v>
      </c>
      <c r="N13" s="497"/>
      <c r="O13" s="497"/>
      <c r="P13" s="497"/>
      <c r="Q13" s="497"/>
      <c r="R13" s="497"/>
      <c r="S13" s="497"/>
      <c r="T13" s="497"/>
      <c r="U13" s="497"/>
      <c r="V13" s="497"/>
      <c r="W13" s="498"/>
      <c r="X13" s="498"/>
      <c r="Y13" s="494" t="s">
        <v>608</v>
      </c>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c r="BR13" s="508"/>
      <c r="BS13" s="508"/>
      <c r="BT13" s="508"/>
      <c r="BU13" s="508"/>
      <c r="BV13" s="508"/>
      <c r="BW13" s="508"/>
      <c r="BX13" s="508"/>
      <c r="BY13" s="508"/>
      <c r="BZ13" s="508"/>
      <c r="CA13" s="508"/>
      <c r="CB13" s="508"/>
      <c r="CC13" s="508"/>
      <c r="CD13" s="508"/>
      <c r="CE13" s="508"/>
      <c r="CF13" s="508"/>
      <c r="CG13" s="508"/>
      <c r="CH13" s="508"/>
      <c r="CI13" s="508"/>
      <c r="CJ13" s="508"/>
      <c r="CK13" s="508"/>
      <c r="CL13" s="508"/>
      <c r="CM13" s="508"/>
      <c r="CN13" s="508"/>
      <c r="CO13" s="508"/>
      <c r="CP13" s="508"/>
      <c r="CQ13" s="508"/>
      <c r="CR13" s="508"/>
      <c r="CS13" s="508"/>
      <c r="CT13" s="508"/>
      <c r="CU13" s="508"/>
      <c r="CV13" s="508"/>
      <c r="CW13" s="508"/>
      <c r="CX13" s="508"/>
      <c r="CY13" s="508"/>
      <c r="CZ13" s="508"/>
      <c r="DA13" s="508"/>
      <c r="DB13" s="508"/>
      <c r="DC13" s="508"/>
      <c r="DD13" s="508"/>
      <c r="DE13" s="508"/>
    </row>
    <row r="14" spans="1:109" s="509" customFormat="1" ht="72" customHeight="1">
      <c r="A14" s="494">
        <v>7</v>
      </c>
      <c r="B14" s="495" t="s">
        <v>361</v>
      </c>
      <c r="C14" s="499" t="s">
        <v>350</v>
      </c>
      <c r="D14" s="494" t="s">
        <v>336</v>
      </c>
      <c r="E14" s="496">
        <v>398735</v>
      </c>
      <c r="F14" s="496">
        <v>398735</v>
      </c>
      <c r="G14" s="496">
        <v>80397</v>
      </c>
      <c r="H14" s="497"/>
      <c r="I14" s="497"/>
      <c r="J14" s="497" t="s">
        <v>10</v>
      </c>
      <c r="K14" s="497"/>
      <c r="L14" s="497"/>
      <c r="M14" s="497"/>
      <c r="N14" s="497"/>
      <c r="O14" s="497"/>
      <c r="P14" s="497"/>
      <c r="Q14" s="497"/>
      <c r="R14" s="497"/>
      <c r="S14" s="497"/>
      <c r="T14" s="497"/>
      <c r="U14" s="497"/>
      <c r="V14" s="497" t="s">
        <v>430</v>
      </c>
      <c r="W14" s="497" t="s">
        <v>637</v>
      </c>
      <c r="X14" s="498" t="s">
        <v>600</v>
      </c>
      <c r="Y14" s="494" t="s">
        <v>601</v>
      </c>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08"/>
      <c r="BA14" s="508"/>
      <c r="BB14" s="508"/>
      <c r="BC14" s="508"/>
      <c r="BD14" s="508"/>
      <c r="BE14" s="508"/>
      <c r="BF14" s="508"/>
      <c r="BG14" s="508"/>
      <c r="BH14" s="508"/>
      <c r="BI14" s="508"/>
      <c r="BJ14" s="508"/>
      <c r="BK14" s="508"/>
      <c r="BL14" s="508"/>
      <c r="BM14" s="508"/>
      <c r="BN14" s="508"/>
      <c r="BO14" s="508"/>
      <c r="BP14" s="508"/>
      <c r="BQ14" s="508"/>
      <c r="BR14" s="508"/>
      <c r="BS14" s="508"/>
      <c r="BT14" s="508"/>
      <c r="BU14" s="508"/>
      <c r="BV14" s="508"/>
      <c r="BW14" s="508"/>
      <c r="BX14" s="508"/>
      <c r="BY14" s="508"/>
      <c r="BZ14" s="508"/>
      <c r="CA14" s="508"/>
      <c r="CB14" s="508"/>
      <c r="CC14" s="508"/>
      <c r="CD14" s="508"/>
      <c r="CE14" s="508"/>
      <c r="CF14" s="508"/>
      <c r="CG14" s="508"/>
      <c r="CH14" s="508"/>
      <c r="CI14" s="508"/>
      <c r="CJ14" s="508"/>
      <c r="CK14" s="508"/>
      <c r="CL14" s="508"/>
      <c r="CM14" s="508"/>
      <c r="CN14" s="508"/>
      <c r="CO14" s="508"/>
      <c r="CP14" s="508"/>
      <c r="CQ14" s="508"/>
      <c r="CR14" s="508"/>
      <c r="CS14" s="508"/>
      <c r="CT14" s="508"/>
      <c r="CU14" s="508"/>
      <c r="CV14" s="508"/>
      <c r="CW14" s="508"/>
      <c r="CX14" s="508"/>
      <c r="CY14" s="508"/>
      <c r="CZ14" s="508"/>
      <c r="DA14" s="508"/>
      <c r="DB14" s="508"/>
      <c r="DC14" s="508"/>
      <c r="DD14" s="508"/>
      <c r="DE14" s="508"/>
    </row>
    <row r="15" spans="1:109" s="509" customFormat="1" ht="75.75" customHeight="1">
      <c r="A15" s="494">
        <v>8</v>
      </c>
      <c r="B15" s="495" t="s">
        <v>366</v>
      </c>
      <c r="C15" s="499" t="s">
        <v>350</v>
      </c>
      <c r="D15" s="494" t="s">
        <v>335</v>
      </c>
      <c r="E15" s="496" t="s">
        <v>367</v>
      </c>
      <c r="F15" s="496" t="s">
        <v>367</v>
      </c>
      <c r="G15" s="498"/>
      <c r="H15" s="497"/>
      <c r="I15" s="497"/>
      <c r="J15" s="497" t="s">
        <v>627</v>
      </c>
      <c r="K15" s="497"/>
      <c r="L15" s="497"/>
      <c r="M15" s="497"/>
      <c r="N15" s="497"/>
      <c r="O15" s="497"/>
      <c r="P15" s="497"/>
      <c r="Q15" s="497"/>
      <c r="R15" s="497"/>
      <c r="S15" s="497"/>
      <c r="T15" s="497"/>
      <c r="U15" s="497"/>
      <c r="V15" s="497" t="s">
        <v>624</v>
      </c>
      <c r="W15" s="498" t="s">
        <v>623</v>
      </c>
      <c r="X15" s="498" t="s">
        <v>625</v>
      </c>
      <c r="Y15" s="494" t="s">
        <v>608</v>
      </c>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c r="CK15" s="508"/>
      <c r="CL15" s="508"/>
      <c r="CM15" s="508"/>
      <c r="CN15" s="508"/>
      <c r="CO15" s="508"/>
      <c r="CP15" s="508"/>
      <c r="CQ15" s="508"/>
      <c r="CR15" s="508"/>
      <c r="CS15" s="508"/>
      <c r="CT15" s="508"/>
      <c r="CU15" s="508"/>
      <c r="CV15" s="508"/>
      <c r="CW15" s="508"/>
      <c r="CX15" s="508"/>
      <c r="CY15" s="508"/>
      <c r="CZ15" s="508"/>
      <c r="DA15" s="508"/>
      <c r="DB15" s="508"/>
      <c r="DC15" s="508"/>
      <c r="DD15" s="508"/>
      <c r="DE15" s="508"/>
    </row>
    <row r="16" spans="1:109" s="509" customFormat="1" ht="173.25" customHeight="1">
      <c r="A16" s="494">
        <v>9</v>
      </c>
      <c r="B16" s="495" t="s">
        <v>368</v>
      </c>
      <c r="C16" s="495" t="s">
        <v>369</v>
      </c>
      <c r="D16" s="499" t="s">
        <v>370</v>
      </c>
      <c r="E16" s="496">
        <v>2476000</v>
      </c>
      <c r="F16" s="496">
        <v>2476000</v>
      </c>
      <c r="G16" s="496"/>
      <c r="H16" s="497"/>
      <c r="I16" s="497"/>
      <c r="J16" s="497" t="s">
        <v>10</v>
      </c>
      <c r="K16" s="497" t="s">
        <v>638</v>
      </c>
      <c r="L16" s="497" t="s">
        <v>639</v>
      </c>
      <c r="M16" s="498"/>
      <c r="N16" s="498"/>
      <c r="O16" s="498"/>
      <c r="P16" s="497"/>
      <c r="Q16" s="497"/>
      <c r="R16" s="497"/>
      <c r="S16" s="497"/>
      <c r="T16" s="497"/>
      <c r="U16" s="497"/>
      <c r="V16" s="497"/>
      <c r="W16" s="498"/>
      <c r="X16" s="498"/>
      <c r="Y16" s="494" t="s">
        <v>635</v>
      </c>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508"/>
      <c r="CH16" s="508"/>
      <c r="CI16" s="508"/>
      <c r="CJ16" s="508"/>
      <c r="CK16" s="508"/>
      <c r="CL16" s="508"/>
      <c r="CM16" s="508"/>
      <c r="CN16" s="508"/>
      <c r="CO16" s="508"/>
      <c r="CP16" s="508"/>
      <c r="CQ16" s="508"/>
      <c r="CR16" s="508"/>
      <c r="CS16" s="508"/>
      <c r="CT16" s="508"/>
      <c r="CU16" s="508"/>
      <c r="CV16" s="508"/>
      <c r="CW16" s="508"/>
      <c r="CX16" s="508"/>
      <c r="CY16" s="508"/>
      <c r="CZ16" s="508"/>
      <c r="DA16" s="508"/>
      <c r="DB16" s="508"/>
      <c r="DC16" s="508"/>
      <c r="DD16" s="508"/>
      <c r="DE16" s="508"/>
    </row>
    <row r="17" spans="1:109" s="509" customFormat="1" ht="110.25" customHeight="1">
      <c r="A17" s="494">
        <v>10</v>
      </c>
      <c r="B17" s="495" t="s">
        <v>371</v>
      </c>
      <c r="C17" s="495" t="s">
        <v>372</v>
      </c>
      <c r="D17" s="494" t="s">
        <v>333</v>
      </c>
      <c r="E17" s="496">
        <v>48100</v>
      </c>
      <c r="F17" s="496"/>
      <c r="G17" s="496">
        <v>48100</v>
      </c>
      <c r="H17" s="497"/>
      <c r="I17" s="497"/>
      <c r="J17" s="497" t="s">
        <v>286</v>
      </c>
      <c r="K17" s="497"/>
      <c r="L17" s="497"/>
      <c r="M17" s="498"/>
      <c r="N17" s="497"/>
      <c r="O17" s="497"/>
      <c r="P17" s="497"/>
      <c r="Q17" s="497"/>
      <c r="R17" s="497"/>
      <c r="S17" s="497"/>
      <c r="T17" s="497"/>
      <c r="U17" s="497"/>
      <c r="V17" s="497" t="s">
        <v>430</v>
      </c>
      <c r="W17" s="498" t="s">
        <v>355</v>
      </c>
      <c r="X17" s="498" t="s">
        <v>602</v>
      </c>
      <c r="Y17" s="494" t="s">
        <v>601</v>
      </c>
      <c r="Z17" s="508"/>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8"/>
      <c r="BP17" s="508"/>
      <c r="BQ17" s="508"/>
      <c r="BR17" s="508"/>
      <c r="BS17" s="508"/>
      <c r="BT17" s="508"/>
      <c r="BU17" s="508"/>
      <c r="BV17" s="508"/>
      <c r="BW17" s="508"/>
      <c r="BX17" s="508"/>
      <c r="BY17" s="508"/>
      <c r="BZ17" s="508"/>
      <c r="CA17" s="508"/>
      <c r="CB17" s="508"/>
      <c r="CC17" s="508"/>
      <c r="CD17" s="508"/>
      <c r="CE17" s="508"/>
      <c r="CF17" s="508"/>
      <c r="CG17" s="508"/>
      <c r="CH17" s="508"/>
      <c r="CI17" s="508"/>
      <c r="CJ17" s="508"/>
      <c r="CK17" s="508"/>
      <c r="CL17" s="508"/>
      <c r="CM17" s="508"/>
      <c r="CN17" s="508"/>
      <c r="CO17" s="508"/>
      <c r="CP17" s="508"/>
      <c r="CQ17" s="508"/>
      <c r="CR17" s="508"/>
      <c r="CS17" s="508"/>
      <c r="CT17" s="508"/>
      <c r="CU17" s="508"/>
      <c r="CV17" s="508"/>
      <c r="CW17" s="508"/>
      <c r="CX17" s="508"/>
      <c r="CY17" s="508"/>
      <c r="CZ17" s="508"/>
      <c r="DA17" s="508"/>
      <c r="DB17" s="508"/>
      <c r="DC17" s="508"/>
      <c r="DD17" s="508"/>
      <c r="DE17" s="508"/>
    </row>
    <row r="18" spans="1:109" s="509" customFormat="1" ht="104.25" customHeight="1">
      <c r="A18" s="494">
        <v>11</v>
      </c>
      <c r="B18" s="495" t="s">
        <v>373</v>
      </c>
      <c r="C18" s="495" t="s">
        <v>374</v>
      </c>
      <c r="D18" s="494" t="s">
        <v>340</v>
      </c>
      <c r="E18" s="496">
        <v>46733</v>
      </c>
      <c r="F18" s="496"/>
      <c r="G18" s="496">
        <v>46733</v>
      </c>
      <c r="H18" s="497"/>
      <c r="I18" s="497"/>
      <c r="J18" s="497" t="s">
        <v>286</v>
      </c>
      <c r="K18" s="497"/>
      <c r="L18" s="497"/>
      <c r="M18" s="497"/>
      <c r="N18" s="497"/>
      <c r="O18" s="497"/>
      <c r="P18" s="497"/>
      <c r="Q18" s="497"/>
      <c r="R18" s="497"/>
      <c r="S18" s="497"/>
      <c r="T18" s="497"/>
      <c r="U18" s="497"/>
      <c r="V18" s="497" t="s">
        <v>430</v>
      </c>
      <c r="W18" s="498" t="s">
        <v>355</v>
      </c>
      <c r="X18" s="498" t="s">
        <v>602</v>
      </c>
      <c r="Y18" s="494" t="s">
        <v>601</v>
      </c>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508"/>
      <c r="AW18" s="508"/>
      <c r="AX18" s="508"/>
      <c r="AY18" s="508"/>
      <c r="AZ18" s="508"/>
      <c r="BA18" s="508"/>
      <c r="BB18" s="508"/>
      <c r="BC18" s="508"/>
      <c r="BD18" s="508"/>
      <c r="BE18" s="508"/>
      <c r="BF18" s="508"/>
      <c r="BG18" s="508"/>
      <c r="BH18" s="508"/>
      <c r="BI18" s="508"/>
      <c r="BJ18" s="508"/>
      <c r="BK18" s="508"/>
      <c r="BL18" s="508"/>
      <c r="BM18" s="508"/>
      <c r="BN18" s="508"/>
      <c r="BO18" s="508"/>
      <c r="BP18" s="508"/>
      <c r="BQ18" s="508"/>
      <c r="BR18" s="508"/>
      <c r="BS18" s="508"/>
      <c r="BT18" s="508"/>
      <c r="BU18" s="508"/>
      <c r="BV18" s="508"/>
      <c r="BW18" s="508"/>
      <c r="BX18" s="508"/>
      <c r="BY18" s="508"/>
      <c r="BZ18" s="508"/>
      <c r="CA18" s="508"/>
      <c r="CB18" s="508"/>
      <c r="CC18" s="508"/>
      <c r="CD18" s="508"/>
      <c r="CE18" s="508"/>
      <c r="CF18" s="508"/>
      <c r="CG18" s="508"/>
      <c r="CH18" s="508"/>
      <c r="CI18" s="508"/>
      <c r="CJ18" s="508"/>
      <c r="CK18" s="508"/>
      <c r="CL18" s="508"/>
      <c r="CM18" s="508"/>
      <c r="CN18" s="508"/>
      <c r="CO18" s="508"/>
      <c r="CP18" s="508"/>
      <c r="CQ18" s="508"/>
      <c r="CR18" s="508"/>
      <c r="CS18" s="508"/>
      <c r="CT18" s="508"/>
      <c r="CU18" s="508"/>
      <c r="CV18" s="508"/>
      <c r="CW18" s="508"/>
      <c r="CX18" s="508"/>
      <c r="CY18" s="508"/>
      <c r="CZ18" s="508"/>
      <c r="DA18" s="508"/>
      <c r="DB18" s="508"/>
      <c r="DC18" s="508"/>
      <c r="DD18" s="508"/>
      <c r="DE18" s="508"/>
    </row>
    <row r="19" spans="1:109" s="509" customFormat="1" ht="42" customHeight="1">
      <c r="A19" s="493" t="s">
        <v>289</v>
      </c>
      <c r="B19" s="768" t="s">
        <v>375</v>
      </c>
      <c r="C19" s="769"/>
      <c r="D19" s="769"/>
      <c r="E19" s="769"/>
      <c r="F19" s="769"/>
      <c r="G19" s="769"/>
      <c r="H19" s="769"/>
      <c r="I19" s="769"/>
      <c r="J19" s="769"/>
      <c r="K19" s="769"/>
      <c r="L19" s="769"/>
      <c r="M19" s="769"/>
      <c r="N19" s="769"/>
      <c r="O19" s="769"/>
      <c r="P19" s="769"/>
      <c r="Q19" s="769"/>
      <c r="R19" s="769"/>
      <c r="S19" s="769"/>
      <c r="T19" s="769"/>
      <c r="U19" s="769"/>
      <c r="V19" s="769"/>
      <c r="W19" s="769"/>
      <c r="X19" s="769"/>
      <c r="Y19" s="770"/>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c r="BX19" s="508"/>
      <c r="BY19" s="508"/>
      <c r="BZ19" s="508"/>
      <c r="CA19" s="508"/>
      <c r="CB19" s="508"/>
      <c r="CC19" s="508"/>
      <c r="CD19" s="508"/>
      <c r="CE19" s="508"/>
      <c r="CF19" s="508"/>
      <c r="CG19" s="508"/>
      <c r="CH19" s="508"/>
      <c r="CI19" s="508"/>
      <c r="CJ19" s="508"/>
      <c r="CK19" s="508"/>
      <c r="CL19" s="508"/>
      <c r="CM19" s="508"/>
      <c r="CN19" s="508"/>
      <c r="CO19" s="508"/>
      <c r="CP19" s="508"/>
      <c r="CQ19" s="508"/>
      <c r="CR19" s="508"/>
      <c r="CS19" s="508"/>
      <c r="CT19" s="508"/>
      <c r="CU19" s="508"/>
      <c r="CV19" s="508"/>
      <c r="CW19" s="508"/>
      <c r="CX19" s="508"/>
      <c r="CY19" s="508"/>
      <c r="CZ19" s="508"/>
      <c r="DA19" s="508"/>
      <c r="DB19" s="508"/>
      <c r="DC19" s="508"/>
      <c r="DD19" s="508"/>
      <c r="DE19" s="508"/>
    </row>
    <row r="20" spans="1:109" s="509" customFormat="1" ht="129.75" customHeight="1">
      <c r="A20" s="494">
        <v>1</v>
      </c>
      <c r="B20" s="500" t="s">
        <v>376</v>
      </c>
      <c r="C20" s="500" t="s">
        <v>377</v>
      </c>
      <c r="D20" s="494" t="s">
        <v>337</v>
      </c>
      <c r="E20" s="496">
        <v>102755</v>
      </c>
      <c r="F20" s="498"/>
      <c r="G20" s="498">
        <v>34282</v>
      </c>
      <c r="H20" s="497"/>
      <c r="I20" s="497"/>
      <c r="J20" s="497" t="s">
        <v>286</v>
      </c>
      <c r="K20" s="497"/>
      <c r="L20" s="497"/>
      <c r="M20" s="497"/>
      <c r="N20" s="497"/>
      <c r="O20" s="497"/>
      <c r="P20" s="497"/>
      <c r="Q20" s="497"/>
      <c r="R20" s="497"/>
      <c r="S20" s="497"/>
      <c r="T20" s="497" t="s">
        <v>632</v>
      </c>
      <c r="U20" s="497" t="s">
        <v>633</v>
      </c>
      <c r="V20" s="497"/>
      <c r="W20" s="498"/>
      <c r="X20" s="498"/>
      <c r="Y20" s="494" t="s">
        <v>608</v>
      </c>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c r="BB20" s="508"/>
      <c r="BC20" s="508"/>
      <c r="BD20" s="508"/>
      <c r="BE20" s="508"/>
      <c r="BF20" s="508"/>
      <c r="BG20" s="508"/>
      <c r="BH20" s="508"/>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508"/>
      <c r="CI20" s="508"/>
      <c r="CJ20" s="508"/>
      <c r="CK20" s="508"/>
      <c r="CL20" s="508"/>
      <c r="CM20" s="508"/>
      <c r="CN20" s="508"/>
      <c r="CO20" s="508"/>
      <c r="CP20" s="508"/>
      <c r="CQ20" s="508"/>
      <c r="CR20" s="508"/>
      <c r="CS20" s="508"/>
      <c r="CT20" s="508"/>
      <c r="CU20" s="508"/>
      <c r="CV20" s="508"/>
      <c r="CW20" s="508"/>
      <c r="CX20" s="508"/>
      <c r="CY20" s="508"/>
      <c r="CZ20" s="508"/>
      <c r="DA20" s="508"/>
      <c r="DB20" s="508"/>
      <c r="DC20" s="508"/>
      <c r="DD20" s="508"/>
      <c r="DE20" s="508"/>
    </row>
    <row r="21" spans="1:109" s="509" customFormat="1" ht="128.25" customHeight="1">
      <c r="A21" s="494">
        <v>2</v>
      </c>
      <c r="B21" s="500" t="s">
        <v>378</v>
      </c>
      <c r="C21" s="500" t="s">
        <v>379</v>
      </c>
      <c r="D21" s="494" t="s">
        <v>343</v>
      </c>
      <c r="E21" s="496">
        <v>2752</v>
      </c>
      <c r="F21" s="498"/>
      <c r="G21" s="496">
        <v>2752</v>
      </c>
      <c r="H21" s="497"/>
      <c r="I21" s="497"/>
      <c r="J21" s="497" t="s">
        <v>286</v>
      </c>
      <c r="K21" s="497"/>
      <c r="L21" s="497"/>
      <c r="M21" s="497"/>
      <c r="N21" s="497"/>
      <c r="O21" s="497"/>
      <c r="P21" s="497"/>
      <c r="Q21" s="497"/>
      <c r="R21" s="497"/>
      <c r="S21" s="497"/>
      <c r="T21" s="497" t="s">
        <v>629</v>
      </c>
      <c r="U21" s="497" t="s">
        <v>630</v>
      </c>
      <c r="V21" s="497"/>
      <c r="W21" s="498"/>
      <c r="X21" s="498"/>
      <c r="Y21" s="494" t="s">
        <v>608</v>
      </c>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8"/>
      <c r="DD21" s="508"/>
      <c r="DE21" s="508"/>
    </row>
    <row r="22" spans="1:109" s="509" customFormat="1" ht="104.25" customHeight="1">
      <c r="A22" s="494">
        <v>3</v>
      </c>
      <c r="B22" s="500" t="s">
        <v>385</v>
      </c>
      <c r="C22" s="500" t="s">
        <v>386</v>
      </c>
      <c r="D22" s="494" t="s">
        <v>338</v>
      </c>
      <c r="E22" s="496">
        <v>40000</v>
      </c>
      <c r="F22" s="498"/>
      <c r="G22" s="496">
        <v>40000</v>
      </c>
      <c r="H22" s="497"/>
      <c r="I22" s="497"/>
      <c r="J22" s="497" t="s">
        <v>286</v>
      </c>
      <c r="K22" s="497"/>
      <c r="L22" s="497"/>
      <c r="M22" s="497"/>
      <c r="N22" s="497"/>
      <c r="O22" s="497"/>
      <c r="P22" s="497"/>
      <c r="Q22" s="497"/>
      <c r="R22" s="497" t="s">
        <v>634</v>
      </c>
      <c r="S22" s="497"/>
      <c r="T22" s="497"/>
      <c r="U22" s="497"/>
      <c r="V22" s="497"/>
      <c r="W22" s="498"/>
      <c r="X22" s="498"/>
      <c r="Y22" s="494" t="s">
        <v>608</v>
      </c>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c r="BE22" s="508"/>
      <c r="BF22" s="508"/>
      <c r="BG22" s="508"/>
      <c r="BH22" s="508"/>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08"/>
      <c r="CI22" s="508"/>
      <c r="CJ22" s="508"/>
      <c r="CK22" s="508"/>
      <c r="CL22" s="508"/>
      <c r="CM22" s="508"/>
      <c r="CN22" s="508"/>
      <c r="CO22" s="508"/>
      <c r="CP22" s="508"/>
      <c r="CQ22" s="508"/>
      <c r="CR22" s="508"/>
      <c r="CS22" s="508"/>
      <c r="CT22" s="508"/>
      <c r="CU22" s="508"/>
      <c r="CV22" s="508"/>
      <c r="CW22" s="508"/>
      <c r="CX22" s="508"/>
      <c r="CY22" s="508"/>
      <c r="CZ22" s="508"/>
      <c r="DA22" s="508"/>
      <c r="DB22" s="508"/>
      <c r="DC22" s="508"/>
      <c r="DD22" s="508"/>
      <c r="DE22" s="508"/>
    </row>
    <row r="23" spans="1:109" s="509" customFormat="1" ht="139.5" customHeight="1">
      <c r="A23" s="494">
        <v>4</v>
      </c>
      <c r="B23" s="500" t="s">
        <v>380</v>
      </c>
      <c r="C23" s="500" t="s">
        <v>350</v>
      </c>
      <c r="D23" s="494" t="s">
        <v>381</v>
      </c>
      <c r="E23" s="496">
        <v>11490</v>
      </c>
      <c r="F23" s="496">
        <v>11490</v>
      </c>
      <c r="G23" s="496">
        <v>11490</v>
      </c>
      <c r="H23" s="497"/>
      <c r="I23" s="497"/>
      <c r="J23" s="497" t="s">
        <v>10</v>
      </c>
      <c r="K23" s="497"/>
      <c r="L23" s="497"/>
      <c r="M23" s="497"/>
      <c r="N23" s="497" t="s">
        <v>645</v>
      </c>
      <c r="O23" s="497" t="s">
        <v>669</v>
      </c>
      <c r="P23" s="497"/>
      <c r="Q23" s="497"/>
      <c r="R23" s="497"/>
      <c r="S23" s="497"/>
      <c r="T23" s="497"/>
      <c r="U23" s="497"/>
      <c r="V23" s="497"/>
      <c r="W23" s="498"/>
      <c r="X23" s="498"/>
      <c r="Y23" s="494" t="s">
        <v>608</v>
      </c>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8"/>
      <c r="BP23" s="508"/>
      <c r="BQ23" s="508"/>
      <c r="BR23" s="508"/>
      <c r="BS23" s="508"/>
      <c r="BT23" s="508"/>
      <c r="BU23" s="508"/>
      <c r="BV23" s="508"/>
      <c r="BW23" s="508"/>
      <c r="BX23" s="508"/>
      <c r="BY23" s="508"/>
      <c r="BZ23" s="508"/>
      <c r="CA23" s="508"/>
      <c r="CB23" s="508"/>
      <c r="CC23" s="508"/>
      <c r="CD23" s="508"/>
      <c r="CE23" s="508"/>
      <c r="CF23" s="508"/>
      <c r="CG23" s="508"/>
      <c r="CH23" s="508"/>
      <c r="CI23" s="508"/>
      <c r="CJ23" s="508"/>
      <c r="CK23" s="508"/>
      <c r="CL23" s="508"/>
      <c r="CM23" s="508"/>
      <c r="CN23" s="508"/>
      <c r="CO23" s="508"/>
      <c r="CP23" s="508"/>
      <c r="CQ23" s="508"/>
      <c r="CR23" s="508"/>
      <c r="CS23" s="508"/>
      <c r="CT23" s="508"/>
      <c r="CU23" s="508"/>
      <c r="CV23" s="508"/>
      <c r="CW23" s="508"/>
      <c r="CX23" s="508"/>
      <c r="CY23" s="508"/>
      <c r="CZ23" s="508"/>
      <c r="DA23" s="508"/>
      <c r="DB23" s="508"/>
      <c r="DC23" s="508"/>
      <c r="DD23" s="508"/>
      <c r="DE23" s="508"/>
    </row>
    <row r="24" spans="1:109" s="509" customFormat="1" ht="123" customHeight="1">
      <c r="A24" s="494">
        <v>5</v>
      </c>
      <c r="B24" s="500" t="s">
        <v>642</v>
      </c>
      <c r="C24" s="500" t="s">
        <v>350</v>
      </c>
      <c r="D24" s="494" t="s">
        <v>381</v>
      </c>
      <c r="E24" s="496">
        <v>8022</v>
      </c>
      <c r="F24" s="496">
        <v>8022</v>
      </c>
      <c r="G24" s="496">
        <v>8022</v>
      </c>
      <c r="H24" s="497"/>
      <c r="I24" s="497"/>
      <c r="J24" s="497" t="s">
        <v>10</v>
      </c>
      <c r="K24" s="497"/>
      <c r="L24" s="497"/>
      <c r="M24" s="497"/>
      <c r="N24" s="497" t="s">
        <v>646</v>
      </c>
      <c r="O24" s="497" t="s">
        <v>670</v>
      </c>
      <c r="P24" s="497"/>
      <c r="Q24" s="497"/>
      <c r="R24" s="497"/>
      <c r="S24" s="497"/>
      <c r="T24" s="497"/>
      <c r="U24" s="497"/>
      <c r="V24" s="497"/>
      <c r="W24" s="498"/>
      <c r="X24" s="498"/>
      <c r="Y24" s="494" t="s">
        <v>608</v>
      </c>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08"/>
      <c r="CV24" s="508"/>
      <c r="CW24" s="508"/>
      <c r="CX24" s="508"/>
      <c r="CY24" s="508"/>
      <c r="CZ24" s="508"/>
      <c r="DA24" s="508"/>
      <c r="DB24" s="508"/>
      <c r="DC24" s="508"/>
      <c r="DD24" s="508"/>
      <c r="DE24" s="508"/>
    </row>
    <row r="25" spans="1:109" s="509" customFormat="1" ht="116.25">
      <c r="A25" s="494">
        <v>6</v>
      </c>
      <c r="B25" s="500" t="s">
        <v>351</v>
      </c>
      <c r="C25" s="500" t="s">
        <v>350</v>
      </c>
      <c r="D25" s="494" t="s">
        <v>336</v>
      </c>
      <c r="E25" s="496">
        <v>55290</v>
      </c>
      <c r="F25" s="496">
        <v>55290</v>
      </c>
      <c r="G25" s="496">
        <v>55290</v>
      </c>
      <c r="H25" s="497"/>
      <c r="I25" s="497"/>
      <c r="J25" s="497" t="s">
        <v>627</v>
      </c>
      <c r="K25" s="497"/>
      <c r="L25" s="497"/>
      <c r="M25" s="497"/>
      <c r="N25" s="497" t="s">
        <v>626</v>
      </c>
      <c r="O25" s="497" t="s">
        <v>628</v>
      </c>
      <c r="P25" s="497"/>
      <c r="Q25" s="497"/>
      <c r="R25" s="497"/>
      <c r="S25" s="497"/>
      <c r="T25" s="497"/>
      <c r="U25" s="497"/>
      <c r="V25" s="497"/>
      <c r="W25" s="498"/>
      <c r="X25" s="498"/>
      <c r="Y25" s="494" t="s">
        <v>608</v>
      </c>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08"/>
      <c r="CV25" s="508"/>
      <c r="CW25" s="508"/>
      <c r="CX25" s="508"/>
      <c r="CY25" s="508"/>
      <c r="CZ25" s="508"/>
      <c r="DA25" s="508"/>
      <c r="DB25" s="508"/>
      <c r="DC25" s="508"/>
      <c r="DD25" s="508"/>
      <c r="DE25" s="508"/>
    </row>
    <row r="26" spans="1:109" s="509" customFormat="1" ht="255.75">
      <c r="A26" s="494">
        <v>7</v>
      </c>
      <c r="B26" s="500" t="s">
        <v>382</v>
      </c>
      <c r="C26" s="500" t="s">
        <v>383</v>
      </c>
      <c r="D26" s="494" t="s">
        <v>384</v>
      </c>
      <c r="E26" s="496">
        <v>4440</v>
      </c>
      <c r="F26" s="496">
        <v>4440</v>
      </c>
      <c r="G26" s="496">
        <v>4440</v>
      </c>
      <c r="H26" s="497"/>
      <c r="I26" s="497"/>
      <c r="J26" s="497" t="s">
        <v>598</v>
      </c>
      <c r="K26" s="497"/>
      <c r="L26" s="497"/>
      <c r="M26" s="497"/>
      <c r="N26" s="497"/>
      <c r="O26" s="497"/>
      <c r="P26" s="497"/>
      <c r="Q26" s="497"/>
      <c r="R26" s="497"/>
      <c r="S26" s="497"/>
      <c r="T26" s="497"/>
      <c r="U26" s="497"/>
      <c r="V26" s="497" t="s">
        <v>430</v>
      </c>
      <c r="W26" s="498" t="s">
        <v>599</v>
      </c>
      <c r="X26" s="498" t="s">
        <v>600</v>
      </c>
      <c r="Y26" s="494" t="s">
        <v>601</v>
      </c>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c r="BO26" s="508"/>
      <c r="BP26" s="508"/>
      <c r="BQ26" s="508"/>
      <c r="BR26" s="508"/>
      <c r="BS26" s="508"/>
      <c r="BT26" s="508"/>
      <c r="BU26" s="508"/>
      <c r="BV26" s="508"/>
      <c r="BW26" s="508"/>
      <c r="BX26" s="508"/>
      <c r="BY26" s="508"/>
      <c r="BZ26" s="508"/>
      <c r="CA26" s="508"/>
      <c r="CB26" s="508"/>
      <c r="CC26" s="508"/>
      <c r="CD26" s="508"/>
      <c r="CE26" s="508"/>
      <c r="CF26" s="508"/>
      <c r="CG26" s="508"/>
      <c r="CH26" s="508"/>
      <c r="CI26" s="508"/>
      <c r="CJ26" s="508"/>
      <c r="CK26" s="508"/>
      <c r="CL26" s="508"/>
      <c r="CM26" s="508"/>
      <c r="CN26" s="508"/>
      <c r="CO26" s="508"/>
      <c r="CP26" s="508"/>
      <c r="CQ26" s="508"/>
      <c r="CR26" s="508"/>
      <c r="CS26" s="508"/>
      <c r="CT26" s="508"/>
      <c r="CU26" s="508"/>
      <c r="CV26" s="508"/>
      <c r="CW26" s="508"/>
      <c r="CX26" s="508"/>
      <c r="CY26" s="508"/>
      <c r="CZ26" s="508"/>
      <c r="DA26" s="508"/>
      <c r="DB26" s="508"/>
      <c r="DC26" s="508"/>
      <c r="DD26" s="508"/>
      <c r="DE26" s="508"/>
    </row>
    <row r="27" spans="1:109" s="509" customFormat="1" ht="39" customHeight="1">
      <c r="A27" s="776" t="s">
        <v>452</v>
      </c>
      <c r="B27" s="777"/>
      <c r="C27" s="778"/>
      <c r="D27" s="494"/>
      <c r="E27" s="501">
        <f aca="true" t="shared" si="0" ref="E27:J27">SUM(E20:E26)+SUM(E8:E18)</f>
        <v>3322676.8</v>
      </c>
      <c r="F27" s="501">
        <f t="shared" si="0"/>
        <v>3074276.8</v>
      </c>
      <c r="G27" s="501">
        <f t="shared" si="0"/>
        <v>435776.4</v>
      </c>
      <c r="H27" s="501">
        <f t="shared" si="0"/>
        <v>0</v>
      </c>
      <c r="I27" s="501">
        <f t="shared" si="0"/>
        <v>0</v>
      </c>
      <c r="J27" s="501">
        <f t="shared" si="0"/>
        <v>0</v>
      </c>
      <c r="K27" s="501"/>
      <c r="L27" s="501"/>
      <c r="M27" s="501"/>
      <c r="N27" s="501"/>
      <c r="O27" s="501"/>
      <c r="P27" s="501"/>
      <c r="Q27" s="501"/>
      <c r="R27" s="501"/>
      <c r="S27" s="501"/>
      <c r="T27" s="501"/>
      <c r="U27" s="501"/>
      <c r="V27" s="501"/>
      <c r="W27" s="498"/>
      <c r="X27" s="498"/>
      <c r="Y27" s="494"/>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c r="BO27" s="508"/>
      <c r="BP27" s="508"/>
      <c r="BQ27" s="508"/>
      <c r="BR27" s="508"/>
      <c r="BS27" s="508"/>
      <c r="BT27" s="508"/>
      <c r="BU27" s="508"/>
      <c r="BV27" s="508"/>
      <c r="BW27" s="508"/>
      <c r="BX27" s="508"/>
      <c r="BY27" s="508"/>
      <c r="BZ27" s="508"/>
      <c r="CA27" s="508"/>
      <c r="CB27" s="508"/>
      <c r="CC27" s="508"/>
      <c r="CD27" s="508"/>
      <c r="CE27" s="508"/>
      <c r="CF27" s="508"/>
      <c r="CG27" s="508"/>
      <c r="CH27" s="508"/>
      <c r="CI27" s="508"/>
      <c r="CJ27" s="508"/>
      <c r="CK27" s="508"/>
      <c r="CL27" s="508"/>
      <c r="CM27" s="508"/>
      <c r="CN27" s="508"/>
      <c r="CO27" s="508"/>
      <c r="CP27" s="508"/>
      <c r="CQ27" s="508"/>
      <c r="CR27" s="508"/>
      <c r="CS27" s="508"/>
      <c r="CT27" s="508"/>
      <c r="CU27" s="508"/>
      <c r="CV27" s="508"/>
      <c r="CW27" s="508"/>
      <c r="CX27" s="508"/>
      <c r="CY27" s="508"/>
      <c r="CZ27" s="508"/>
      <c r="DA27" s="508"/>
      <c r="DB27" s="508"/>
      <c r="DC27" s="508"/>
      <c r="DD27" s="508"/>
      <c r="DE27" s="508"/>
    </row>
    <row r="28" spans="1:22" ht="26.25">
      <c r="A28" s="779"/>
      <c r="B28" s="779"/>
      <c r="C28" s="779"/>
      <c r="D28" s="779"/>
      <c r="E28" s="779"/>
      <c r="F28" s="779"/>
      <c r="G28" s="779"/>
      <c r="H28" s="779"/>
      <c r="I28" s="779"/>
      <c r="J28" s="779"/>
      <c r="K28" s="510"/>
      <c r="L28" s="510"/>
      <c r="M28" s="510"/>
      <c r="N28" s="510"/>
      <c r="O28" s="510"/>
      <c r="P28" s="510"/>
      <c r="Q28" s="510"/>
      <c r="R28" s="510"/>
      <c r="S28" s="510"/>
      <c r="T28" s="510"/>
      <c r="U28" s="510"/>
      <c r="V28" s="510"/>
    </row>
    <row r="31" spans="2:25" ht="60" customHeight="1">
      <c r="B31" s="760" t="s">
        <v>504</v>
      </c>
      <c r="C31" s="760"/>
      <c r="D31" s="760"/>
      <c r="E31" s="760"/>
      <c r="F31" s="760"/>
      <c r="G31" s="760"/>
      <c r="T31" s="760" t="s">
        <v>505</v>
      </c>
      <c r="U31" s="760"/>
      <c r="V31" s="760"/>
      <c r="W31" s="760"/>
      <c r="X31" s="760"/>
      <c r="Y31" s="760"/>
    </row>
    <row r="32" spans="20:25" ht="45" customHeight="1">
      <c r="T32" s="775" t="s">
        <v>506</v>
      </c>
      <c r="U32" s="775"/>
      <c r="V32" s="775"/>
      <c r="W32" s="775"/>
      <c r="X32" s="775"/>
      <c r="Y32" s="775"/>
    </row>
    <row r="40" spans="2:7" ht="33">
      <c r="B40" s="760" t="s">
        <v>806</v>
      </c>
      <c r="C40" s="760"/>
      <c r="D40" s="760"/>
      <c r="E40" s="760"/>
      <c r="F40" s="760"/>
      <c r="G40" s="760"/>
    </row>
    <row r="41" ht="33" customHeight="1"/>
  </sheetData>
  <sheetProtection/>
  <mergeCells count="32">
    <mergeCell ref="A28:J28"/>
    <mergeCell ref="P5:Q5"/>
    <mergeCell ref="K5:M5"/>
    <mergeCell ref="T32:Y32"/>
    <mergeCell ref="F4:F6"/>
    <mergeCell ref="J4:J6"/>
    <mergeCell ref="D4:D6"/>
    <mergeCell ref="C4:C6"/>
    <mergeCell ref="B40:G40"/>
    <mergeCell ref="N5:O5"/>
    <mergeCell ref="W5:W6"/>
    <mergeCell ref="I4:I6"/>
    <mergeCell ref="A27:C27"/>
    <mergeCell ref="H4:H6"/>
    <mergeCell ref="V5:V6"/>
    <mergeCell ref="B19:Y19"/>
    <mergeCell ref="B7:Y7"/>
    <mergeCell ref="A1:B1"/>
    <mergeCell ref="A2:Y2"/>
    <mergeCell ref="A3:Y3"/>
    <mergeCell ref="A4:A6"/>
    <mergeCell ref="B4:B6"/>
    <mergeCell ref="Y4:Y6"/>
    <mergeCell ref="E4:E6"/>
    <mergeCell ref="R5:S5"/>
    <mergeCell ref="G4:G6"/>
    <mergeCell ref="X5:X6"/>
    <mergeCell ref="T31:Y31"/>
    <mergeCell ref="T5:U5"/>
    <mergeCell ref="V4:X4"/>
    <mergeCell ref="K4:U4"/>
    <mergeCell ref="B31:G31"/>
  </mergeCells>
  <printOptions/>
  <pageMargins left="0.27" right="0.22" top="0.62" bottom="0.41" header="0.3" footer="0.3"/>
  <pageSetup horizontalDpi="600" verticalDpi="600" orientation="landscape" paperSize="9" scale="31" r:id="rId1"/>
</worksheet>
</file>

<file path=xl/worksheets/sheet5.xml><?xml version="1.0" encoding="utf-8"?>
<worksheet xmlns="http://schemas.openxmlformats.org/spreadsheetml/2006/main" xmlns:r="http://schemas.openxmlformats.org/officeDocument/2006/relationships">
  <dimension ref="A1:DE26"/>
  <sheetViews>
    <sheetView zoomScale="60" zoomScaleNormal="60" zoomScalePageLayoutView="0" workbookViewId="0" topLeftCell="A13">
      <selection activeCell="B27" sqref="B27"/>
    </sheetView>
  </sheetViews>
  <sheetFormatPr defaultColWidth="9.140625" defaultRowHeight="12.75"/>
  <cols>
    <col min="1" max="1" width="7.421875" style="503" customWidth="1"/>
    <col min="2" max="2" width="48.00390625" style="502" customWidth="1"/>
    <col min="3" max="3" width="39.28125" style="502" customWidth="1"/>
    <col min="4" max="4" width="25.140625" style="503" customWidth="1"/>
    <col min="5" max="5" width="18.28125" style="504" customWidth="1"/>
    <col min="6" max="6" width="19.7109375" style="505" customWidth="1"/>
    <col min="7" max="7" width="17.140625" style="505" customWidth="1"/>
    <col min="8" max="8" width="20.00390625" style="505" customWidth="1"/>
    <col min="9" max="9" width="19.7109375" style="505" customWidth="1"/>
    <col min="10" max="10" width="32.00390625" style="505" customWidth="1"/>
    <col min="11" max="11" width="29.140625" style="505" customWidth="1"/>
    <col min="12" max="12" width="31.57421875" style="506" customWidth="1"/>
    <col min="13" max="13" width="26.57421875" style="507" customWidth="1"/>
    <col min="14" max="97" width="9.140625" style="507" customWidth="1"/>
    <col min="98" max="16384" width="9.140625" style="503" customWidth="1"/>
  </cols>
  <sheetData>
    <row r="1" spans="1:2" ht="36" customHeight="1">
      <c r="A1" s="771" t="s">
        <v>563</v>
      </c>
      <c r="B1" s="771"/>
    </row>
    <row r="2" spans="1:13" ht="61.5" customHeight="1">
      <c r="A2" s="794" t="s">
        <v>564</v>
      </c>
      <c r="B2" s="794"/>
      <c r="C2" s="794"/>
      <c r="D2" s="794"/>
      <c r="E2" s="794"/>
      <c r="F2" s="794"/>
      <c r="G2" s="794"/>
      <c r="H2" s="794"/>
      <c r="I2" s="794"/>
      <c r="J2" s="794"/>
      <c r="K2" s="794"/>
      <c r="L2" s="794"/>
      <c r="M2" s="794"/>
    </row>
    <row r="3" spans="1:13" ht="22.5" customHeight="1">
      <c r="A3" s="773"/>
      <c r="B3" s="773"/>
      <c r="C3" s="773"/>
      <c r="D3" s="773"/>
      <c r="E3" s="773"/>
      <c r="F3" s="773"/>
      <c r="G3" s="773"/>
      <c r="H3" s="773"/>
      <c r="I3" s="773"/>
      <c r="J3" s="773"/>
      <c r="K3" s="773"/>
      <c r="L3" s="773"/>
      <c r="M3" s="773"/>
    </row>
    <row r="4" spans="1:97" s="509" customFormat="1" ht="55.5" customHeight="1">
      <c r="A4" s="786" t="s">
        <v>8</v>
      </c>
      <c r="B4" s="788" t="s">
        <v>4</v>
      </c>
      <c r="C4" s="788" t="s">
        <v>0</v>
      </c>
      <c r="D4" s="788" t="s">
        <v>27</v>
      </c>
      <c r="E4" s="791" t="s">
        <v>565</v>
      </c>
      <c r="F4" s="787" t="s">
        <v>566</v>
      </c>
      <c r="G4" s="787" t="s">
        <v>567</v>
      </c>
      <c r="H4" s="787" t="s">
        <v>568</v>
      </c>
      <c r="I4" s="787" t="s">
        <v>569</v>
      </c>
      <c r="J4" s="787" t="s">
        <v>570</v>
      </c>
      <c r="K4" s="787" t="s">
        <v>571</v>
      </c>
      <c r="L4" s="786" t="s">
        <v>498</v>
      </c>
      <c r="M4" s="786" t="s">
        <v>189</v>
      </c>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row>
    <row r="5" spans="1:97" s="509" customFormat="1" ht="55.5" customHeight="1">
      <c r="A5" s="786"/>
      <c r="B5" s="789"/>
      <c r="C5" s="789"/>
      <c r="D5" s="789"/>
      <c r="E5" s="792"/>
      <c r="F5" s="787"/>
      <c r="G5" s="787"/>
      <c r="H5" s="787"/>
      <c r="I5" s="787"/>
      <c r="J5" s="787"/>
      <c r="K5" s="787"/>
      <c r="L5" s="786"/>
      <c r="M5" s="786"/>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row>
    <row r="6" spans="1:97" s="509" customFormat="1" ht="55.5" customHeight="1">
      <c r="A6" s="786"/>
      <c r="B6" s="790"/>
      <c r="C6" s="790"/>
      <c r="D6" s="790"/>
      <c r="E6" s="793"/>
      <c r="F6" s="787"/>
      <c r="G6" s="787"/>
      <c r="H6" s="787"/>
      <c r="I6" s="787"/>
      <c r="J6" s="787"/>
      <c r="K6" s="787"/>
      <c r="L6" s="786"/>
      <c r="M6" s="786"/>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row>
    <row r="7" spans="1:13" ht="54" customHeight="1">
      <c r="A7" s="511" t="s">
        <v>288</v>
      </c>
      <c r="B7" s="780" t="s">
        <v>356</v>
      </c>
      <c r="C7" s="781"/>
      <c r="D7" s="781"/>
      <c r="E7" s="781"/>
      <c r="F7" s="781"/>
      <c r="G7" s="781"/>
      <c r="H7" s="781"/>
      <c r="I7" s="781"/>
      <c r="J7" s="781"/>
      <c r="K7" s="781"/>
      <c r="L7" s="781"/>
      <c r="M7" s="782"/>
    </row>
    <row r="8" spans="1:13" ht="66" customHeight="1">
      <c r="A8" s="512">
        <v>1</v>
      </c>
      <c r="B8" s="618" t="s">
        <v>361</v>
      </c>
      <c r="C8" s="618" t="s">
        <v>350</v>
      </c>
      <c r="D8" s="589" t="s">
        <v>336</v>
      </c>
      <c r="E8" s="591">
        <v>398735</v>
      </c>
      <c r="F8" s="591">
        <v>398735</v>
      </c>
      <c r="G8" s="591">
        <v>80397</v>
      </c>
      <c r="H8" s="513"/>
      <c r="I8" s="513"/>
      <c r="J8" s="497" t="s">
        <v>286</v>
      </c>
      <c r="K8" s="497" t="s">
        <v>430</v>
      </c>
      <c r="L8" s="497" t="s">
        <v>637</v>
      </c>
      <c r="M8" s="494" t="s">
        <v>601</v>
      </c>
    </row>
    <row r="9" spans="1:13" ht="66" customHeight="1">
      <c r="A9" s="512">
        <v>2</v>
      </c>
      <c r="B9" s="618" t="s">
        <v>794</v>
      </c>
      <c r="C9" s="618" t="s">
        <v>795</v>
      </c>
      <c r="D9" s="589" t="s">
        <v>334</v>
      </c>
      <c r="E9" s="591">
        <v>6000</v>
      </c>
      <c r="F9" s="619">
        <v>0</v>
      </c>
      <c r="G9" s="591">
        <v>6000</v>
      </c>
      <c r="H9" s="513"/>
      <c r="I9" s="513"/>
      <c r="J9" s="497" t="s">
        <v>286</v>
      </c>
      <c r="K9" s="497" t="s">
        <v>643</v>
      </c>
      <c r="L9" s="498" t="s">
        <v>644</v>
      </c>
      <c r="M9" s="494" t="s">
        <v>797</v>
      </c>
    </row>
    <row r="10" spans="1:13" ht="66" customHeight="1">
      <c r="A10" s="512">
        <v>3</v>
      </c>
      <c r="B10" s="618" t="s">
        <v>371</v>
      </c>
      <c r="C10" s="618" t="s">
        <v>372</v>
      </c>
      <c r="D10" s="589" t="s">
        <v>333</v>
      </c>
      <c r="E10" s="591">
        <v>48100</v>
      </c>
      <c r="F10" s="619">
        <v>0</v>
      </c>
      <c r="G10" s="591">
        <v>48100</v>
      </c>
      <c r="H10" s="513"/>
      <c r="I10" s="513"/>
      <c r="J10" s="497" t="s">
        <v>286</v>
      </c>
      <c r="K10" s="497" t="s">
        <v>430</v>
      </c>
      <c r="L10" s="498" t="s">
        <v>355</v>
      </c>
      <c r="M10" s="494" t="s">
        <v>601</v>
      </c>
    </row>
    <row r="11" spans="1:13" ht="66" customHeight="1">
      <c r="A11" s="512">
        <v>4</v>
      </c>
      <c r="B11" s="618" t="s">
        <v>373</v>
      </c>
      <c r="C11" s="618" t="s">
        <v>374</v>
      </c>
      <c r="D11" s="589" t="s">
        <v>340</v>
      </c>
      <c r="E11" s="591">
        <v>46773</v>
      </c>
      <c r="F11" s="619">
        <v>0</v>
      </c>
      <c r="G11" s="591">
        <v>46773</v>
      </c>
      <c r="H11" s="513"/>
      <c r="I11" s="513"/>
      <c r="J11" s="497" t="s">
        <v>286</v>
      </c>
      <c r="K11" s="497" t="s">
        <v>430</v>
      </c>
      <c r="L11" s="498" t="s">
        <v>355</v>
      </c>
      <c r="M11" s="494" t="s">
        <v>601</v>
      </c>
    </row>
    <row r="12" spans="1:13" ht="66" customHeight="1">
      <c r="A12" s="512">
        <v>5</v>
      </c>
      <c r="B12" s="618" t="s">
        <v>363</v>
      </c>
      <c r="C12" s="618" t="s">
        <v>350</v>
      </c>
      <c r="D12" s="589" t="s">
        <v>333</v>
      </c>
      <c r="E12" s="591">
        <v>9975</v>
      </c>
      <c r="F12" s="591">
        <v>9975</v>
      </c>
      <c r="G12" s="591">
        <v>0</v>
      </c>
      <c r="H12" s="513"/>
      <c r="I12" s="513"/>
      <c r="J12" s="497" t="s">
        <v>10</v>
      </c>
      <c r="K12" s="497" t="s">
        <v>798</v>
      </c>
      <c r="L12" s="498" t="s">
        <v>623</v>
      </c>
      <c r="M12" s="494" t="s">
        <v>800</v>
      </c>
    </row>
    <row r="13" spans="1:13" ht="66" customHeight="1">
      <c r="A13" s="512">
        <v>6</v>
      </c>
      <c r="B13" s="618" t="s">
        <v>796</v>
      </c>
      <c r="C13" s="618" t="s">
        <v>350</v>
      </c>
      <c r="D13" s="589" t="s">
        <v>335</v>
      </c>
      <c r="E13" s="591">
        <v>3777</v>
      </c>
      <c r="F13" s="591">
        <v>3777</v>
      </c>
      <c r="G13" s="591">
        <v>0</v>
      </c>
      <c r="H13" s="513"/>
      <c r="I13" s="513"/>
      <c r="J13" s="497" t="s">
        <v>627</v>
      </c>
      <c r="K13" s="497" t="s">
        <v>631</v>
      </c>
      <c r="L13" s="498" t="s">
        <v>623</v>
      </c>
      <c r="M13" s="494" t="s">
        <v>601</v>
      </c>
    </row>
    <row r="14" spans="1:13" ht="45" customHeight="1">
      <c r="A14" s="783" t="s">
        <v>451</v>
      </c>
      <c r="B14" s="784"/>
      <c r="C14" s="785"/>
      <c r="D14" s="512"/>
      <c r="E14" s="514">
        <f aca="true" t="shared" si="0" ref="E14:J14">SUM(E8:E13)</f>
        <v>513360</v>
      </c>
      <c r="F14" s="514">
        <f t="shared" si="0"/>
        <v>412487</v>
      </c>
      <c r="G14" s="514">
        <f t="shared" si="0"/>
        <v>181270</v>
      </c>
      <c r="H14" s="515">
        <f t="shared" si="0"/>
        <v>0</v>
      </c>
      <c r="I14" s="515">
        <f t="shared" si="0"/>
        <v>0</v>
      </c>
      <c r="J14" s="515">
        <f t="shared" si="0"/>
        <v>0</v>
      </c>
      <c r="K14" s="515"/>
      <c r="L14" s="516"/>
      <c r="M14" s="512"/>
    </row>
    <row r="15" spans="1:11" ht="26.25">
      <c r="A15" s="779"/>
      <c r="B15" s="779"/>
      <c r="C15" s="779"/>
      <c r="D15" s="779"/>
      <c r="E15" s="779"/>
      <c r="F15" s="779"/>
      <c r="G15" s="779"/>
      <c r="H15" s="779"/>
      <c r="I15" s="779"/>
      <c r="J15" s="779"/>
      <c r="K15" s="510"/>
    </row>
    <row r="18" spans="2:109" ht="60" customHeight="1">
      <c r="B18" s="760" t="s">
        <v>504</v>
      </c>
      <c r="C18" s="760"/>
      <c r="D18" s="760"/>
      <c r="E18" s="760"/>
      <c r="I18" s="760" t="s">
        <v>505</v>
      </c>
      <c r="J18" s="760"/>
      <c r="K18" s="760"/>
      <c r="L18" s="760"/>
      <c r="M18" s="760"/>
      <c r="N18" s="760"/>
      <c r="O18" s="505"/>
      <c r="P18" s="505"/>
      <c r="Q18" s="505"/>
      <c r="R18" s="505"/>
      <c r="S18" s="505"/>
      <c r="CT18" s="507"/>
      <c r="CU18" s="507"/>
      <c r="CV18" s="507"/>
      <c r="CW18" s="507"/>
      <c r="CX18" s="507"/>
      <c r="CY18" s="507"/>
      <c r="CZ18" s="507"/>
      <c r="DA18" s="507"/>
      <c r="DB18" s="507"/>
      <c r="DC18" s="507"/>
      <c r="DD18" s="507"/>
      <c r="DE18" s="507"/>
    </row>
    <row r="19" spans="9:109" ht="45" customHeight="1">
      <c r="I19" s="775" t="s">
        <v>506</v>
      </c>
      <c r="J19" s="775"/>
      <c r="K19" s="775"/>
      <c r="L19" s="775"/>
      <c r="M19" s="775"/>
      <c r="N19" s="775"/>
      <c r="O19" s="505"/>
      <c r="P19" s="505"/>
      <c r="Q19" s="505"/>
      <c r="R19" s="505"/>
      <c r="S19" s="505"/>
      <c r="CT19" s="507"/>
      <c r="CU19" s="507"/>
      <c r="CV19" s="507"/>
      <c r="CW19" s="507"/>
      <c r="CX19" s="507"/>
      <c r="CY19" s="507"/>
      <c r="CZ19" s="507"/>
      <c r="DA19" s="507"/>
      <c r="DB19" s="507"/>
      <c r="DC19" s="507"/>
      <c r="DD19" s="507"/>
      <c r="DE19" s="507"/>
    </row>
    <row r="26" spans="2:5" ht="33">
      <c r="B26" s="760" t="s">
        <v>806</v>
      </c>
      <c r="C26" s="760"/>
      <c r="D26" s="760"/>
      <c r="E26" s="760"/>
    </row>
  </sheetData>
  <sheetProtection/>
  <mergeCells count="23">
    <mergeCell ref="B26:E26"/>
    <mergeCell ref="K4:K6"/>
    <mergeCell ref="C4:C6"/>
    <mergeCell ref="A1:B1"/>
    <mergeCell ref="A2:M2"/>
    <mergeCell ref="A3:M3"/>
    <mergeCell ref="A4:A6"/>
    <mergeCell ref="B4:B6"/>
    <mergeCell ref="F4:F6"/>
    <mergeCell ref="L4:L6"/>
    <mergeCell ref="M4:M6"/>
    <mergeCell ref="I4:I6"/>
    <mergeCell ref="J4:J6"/>
    <mergeCell ref="G4:G6"/>
    <mergeCell ref="H4:H6"/>
    <mergeCell ref="D4:D6"/>
    <mergeCell ref="E4:E6"/>
    <mergeCell ref="I18:N18"/>
    <mergeCell ref="I19:N19"/>
    <mergeCell ref="B18:E18"/>
    <mergeCell ref="B7:M7"/>
    <mergeCell ref="A14:C14"/>
    <mergeCell ref="A15:J15"/>
  </mergeCells>
  <printOptions/>
  <pageMargins left="0.7" right="0.7" top="0.75" bottom="0.75" header="0.3" footer="0.3"/>
  <pageSetup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dimension ref="A1:DE22"/>
  <sheetViews>
    <sheetView zoomScale="50" zoomScaleNormal="50" zoomScalePageLayoutView="0" workbookViewId="0" topLeftCell="A7">
      <selection activeCell="C28" sqref="C28"/>
    </sheetView>
  </sheetViews>
  <sheetFormatPr defaultColWidth="9.140625" defaultRowHeight="12.75"/>
  <cols>
    <col min="1" max="1" width="7.421875" style="414" customWidth="1"/>
    <col min="2" max="2" width="48.00390625" style="413" customWidth="1"/>
    <col min="3" max="3" width="39.28125" style="413" customWidth="1"/>
    <col min="4" max="4" width="25.140625" style="414" customWidth="1"/>
    <col min="5" max="5" width="25.140625" style="415" customWidth="1"/>
    <col min="6" max="9" width="22.00390625" style="416" customWidth="1"/>
    <col min="10" max="10" width="32.00390625" style="416" customWidth="1"/>
    <col min="11" max="11" width="27.28125" style="416" customWidth="1"/>
    <col min="12" max="12" width="28.7109375" style="417" customWidth="1"/>
    <col min="13" max="13" width="24.28125" style="418" customWidth="1"/>
    <col min="14" max="14" width="24.8515625" style="418" customWidth="1"/>
    <col min="15" max="97" width="9.140625" style="418" customWidth="1"/>
    <col min="98" max="16384" width="9.140625" style="414" customWidth="1"/>
  </cols>
  <sheetData>
    <row r="1" spans="1:2" ht="36" customHeight="1">
      <c r="A1" s="795" t="s">
        <v>572</v>
      </c>
      <c r="B1" s="795"/>
    </row>
    <row r="2" spans="1:14" ht="101.25" customHeight="1">
      <c r="A2" s="796" t="s">
        <v>573</v>
      </c>
      <c r="B2" s="796"/>
      <c r="C2" s="796"/>
      <c r="D2" s="796"/>
      <c r="E2" s="796"/>
      <c r="F2" s="796"/>
      <c r="G2" s="796"/>
      <c r="H2" s="796"/>
      <c r="I2" s="796"/>
      <c r="J2" s="796"/>
      <c r="K2" s="796"/>
      <c r="L2" s="796"/>
      <c r="M2" s="796"/>
      <c r="N2" s="796"/>
    </row>
    <row r="3" spans="1:13" ht="22.5" customHeight="1">
      <c r="A3" s="797"/>
      <c r="B3" s="797"/>
      <c r="C3" s="797"/>
      <c r="D3" s="797"/>
      <c r="E3" s="797"/>
      <c r="F3" s="797"/>
      <c r="G3" s="797"/>
      <c r="H3" s="797"/>
      <c r="I3" s="797"/>
      <c r="J3" s="797"/>
      <c r="K3" s="797"/>
      <c r="L3" s="797"/>
      <c r="M3" s="797"/>
    </row>
    <row r="4" spans="1:97" s="434" customFormat="1" ht="55.5" customHeight="1">
      <c r="A4" s="798" t="s">
        <v>8</v>
      </c>
      <c r="B4" s="799" t="s">
        <v>4</v>
      </c>
      <c r="C4" s="799" t="s">
        <v>0</v>
      </c>
      <c r="D4" s="799" t="s">
        <v>27</v>
      </c>
      <c r="E4" s="807" t="s">
        <v>565</v>
      </c>
      <c r="F4" s="802" t="s">
        <v>566</v>
      </c>
      <c r="G4" s="802" t="s">
        <v>567</v>
      </c>
      <c r="H4" s="802" t="s">
        <v>568</v>
      </c>
      <c r="I4" s="802" t="s">
        <v>569</v>
      </c>
      <c r="J4" s="802" t="s">
        <v>570</v>
      </c>
      <c r="K4" s="802" t="s">
        <v>571</v>
      </c>
      <c r="L4" s="798" t="s">
        <v>498</v>
      </c>
      <c r="M4" s="798" t="s">
        <v>189</v>
      </c>
      <c r="N4" s="798" t="s">
        <v>574</v>
      </c>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row>
    <row r="5" spans="1:97" s="434" customFormat="1" ht="55.5" customHeight="1">
      <c r="A5" s="798"/>
      <c r="B5" s="800"/>
      <c r="C5" s="800"/>
      <c r="D5" s="800"/>
      <c r="E5" s="808"/>
      <c r="F5" s="802"/>
      <c r="G5" s="802"/>
      <c r="H5" s="802"/>
      <c r="I5" s="802"/>
      <c r="J5" s="802"/>
      <c r="K5" s="802"/>
      <c r="L5" s="798"/>
      <c r="M5" s="798"/>
      <c r="N5" s="798"/>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row>
    <row r="6" spans="1:97" s="434" customFormat="1" ht="55.5" customHeight="1">
      <c r="A6" s="798"/>
      <c r="B6" s="801"/>
      <c r="C6" s="801"/>
      <c r="D6" s="801"/>
      <c r="E6" s="809"/>
      <c r="F6" s="802"/>
      <c r="G6" s="802"/>
      <c r="H6" s="802"/>
      <c r="I6" s="802"/>
      <c r="J6" s="802"/>
      <c r="K6" s="802"/>
      <c r="L6" s="798"/>
      <c r="M6" s="798"/>
      <c r="N6" s="798"/>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3"/>
      <c r="CN6" s="433"/>
      <c r="CO6" s="433"/>
      <c r="CP6" s="433"/>
      <c r="CQ6" s="433"/>
      <c r="CR6" s="433"/>
      <c r="CS6" s="433"/>
    </row>
    <row r="7" spans="1:14" ht="54" customHeight="1">
      <c r="A7" s="435" t="s">
        <v>288</v>
      </c>
      <c r="B7" s="810" t="s">
        <v>356</v>
      </c>
      <c r="C7" s="810"/>
      <c r="D7" s="810"/>
      <c r="E7" s="810"/>
      <c r="F7" s="810"/>
      <c r="G7" s="810"/>
      <c r="H7" s="810"/>
      <c r="I7" s="810"/>
      <c r="J7" s="810"/>
      <c r="K7" s="810"/>
      <c r="L7" s="810"/>
      <c r="M7" s="810"/>
      <c r="N7" s="810"/>
    </row>
    <row r="8" spans="1:14" ht="69.75">
      <c r="A8" s="419">
        <v>1</v>
      </c>
      <c r="B8" s="618" t="s">
        <v>361</v>
      </c>
      <c r="C8" s="618" t="s">
        <v>350</v>
      </c>
      <c r="D8" s="589" t="s">
        <v>336</v>
      </c>
      <c r="E8" s="620">
        <v>25145</v>
      </c>
      <c r="F8" s="620">
        <v>25145</v>
      </c>
      <c r="G8" s="620">
        <f>F8-12185</f>
        <v>12960</v>
      </c>
      <c r="H8" s="422"/>
      <c r="I8" s="422"/>
      <c r="J8" s="422" t="s">
        <v>286</v>
      </c>
      <c r="K8" s="497" t="s">
        <v>430</v>
      </c>
      <c r="L8" s="497" t="s">
        <v>637</v>
      </c>
      <c r="M8" s="419" t="s">
        <v>601</v>
      </c>
      <c r="N8" s="419" t="s">
        <v>801</v>
      </c>
    </row>
    <row r="9" spans="1:14" ht="32.25" customHeight="1">
      <c r="A9" s="419">
        <v>2</v>
      </c>
      <c r="B9" s="420"/>
      <c r="C9" s="420"/>
      <c r="D9" s="419"/>
      <c r="E9" s="421"/>
      <c r="F9" s="422"/>
      <c r="G9" s="422"/>
      <c r="H9" s="422"/>
      <c r="I9" s="422"/>
      <c r="J9" s="422"/>
      <c r="K9" s="422"/>
      <c r="L9" s="423"/>
      <c r="M9" s="419"/>
      <c r="N9" s="419"/>
    </row>
    <row r="10" spans="1:14" ht="32.25" customHeight="1">
      <c r="A10" s="419" t="s">
        <v>15</v>
      </c>
      <c r="B10" s="420"/>
      <c r="C10" s="420"/>
      <c r="D10" s="419"/>
      <c r="E10" s="421"/>
      <c r="F10" s="422"/>
      <c r="G10" s="422"/>
      <c r="H10" s="422"/>
      <c r="I10" s="422"/>
      <c r="J10" s="422"/>
      <c r="K10" s="422"/>
      <c r="L10" s="423"/>
      <c r="M10" s="419"/>
      <c r="N10" s="419"/>
    </row>
    <row r="11" spans="1:14" ht="45" customHeight="1">
      <c r="A11" s="803" t="s">
        <v>802</v>
      </c>
      <c r="B11" s="803"/>
      <c r="C11" s="803"/>
      <c r="D11" s="424"/>
      <c r="E11" s="425">
        <f>E8</f>
        <v>25145</v>
      </c>
      <c r="F11" s="425">
        <f>F8</f>
        <v>25145</v>
      </c>
      <c r="G11" s="425">
        <f>G8</f>
        <v>12960</v>
      </c>
      <c r="H11" s="425">
        <f>H8</f>
        <v>0</v>
      </c>
      <c r="I11" s="425">
        <f>I8</f>
        <v>0</v>
      </c>
      <c r="J11" s="425"/>
      <c r="K11" s="425"/>
      <c r="L11" s="426"/>
      <c r="M11" s="424"/>
      <c r="N11" s="419"/>
    </row>
    <row r="12" spans="1:11" ht="26.25">
      <c r="A12" s="804"/>
      <c r="B12" s="804"/>
      <c r="C12" s="804"/>
      <c r="D12" s="804"/>
      <c r="E12" s="804"/>
      <c r="F12" s="804"/>
      <c r="G12" s="804"/>
      <c r="H12" s="804"/>
      <c r="I12" s="804"/>
      <c r="J12" s="804"/>
      <c r="K12" s="427"/>
    </row>
    <row r="15" spans="2:109" ht="60" customHeight="1">
      <c r="B15" s="805" t="s">
        <v>504</v>
      </c>
      <c r="C15" s="805"/>
      <c r="D15" s="805"/>
      <c r="E15" s="805"/>
      <c r="I15" s="805" t="s">
        <v>505</v>
      </c>
      <c r="J15" s="805"/>
      <c r="K15" s="805"/>
      <c r="L15" s="805"/>
      <c r="M15" s="805"/>
      <c r="N15" s="805"/>
      <c r="O15" s="416"/>
      <c r="P15" s="416"/>
      <c r="Q15" s="416"/>
      <c r="R15" s="416"/>
      <c r="S15" s="416"/>
      <c r="CT15" s="418"/>
      <c r="CU15" s="418"/>
      <c r="CV15" s="418"/>
      <c r="CW15" s="418"/>
      <c r="CX15" s="418"/>
      <c r="CY15" s="418"/>
      <c r="CZ15" s="418"/>
      <c r="DA15" s="418"/>
      <c r="DB15" s="418"/>
      <c r="DC15" s="418"/>
      <c r="DD15" s="418"/>
      <c r="DE15" s="418"/>
    </row>
    <row r="16" spans="9:109" ht="45" customHeight="1">
      <c r="I16" s="806" t="s">
        <v>506</v>
      </c>
      <c r="J16" s="806"/>
      <c r="K16" s="806"/>
      <c r="L16" s="806"/>
      <c r="M16" s="806"/>
      <c r="N16" s="806"/>
      <c r="O16" s="416"/>
      <c r="P16" s="416"/>
      <c r="Q16" s="416"/>
      <c r="R16" s="416"/>
      <c r="S16" s="416"/>
      <c r="CT16" s="418"/>
      <c r="CU16" s="418"/>
      <c r="CV16" s="418"/>
      <c r="CW16" s="418"/>
      <c r="CX16" s="418"/>
      <c r="CY16" s="418"/>
      <c r="CZ16" s="418"/>
      <c r="DA16" s="418"/>
      <c r="DB16" s="418"/>
      <c r="DC16" s="418"/>
      <c r="DD16" s="418"/>
      <c r="DE16" s="418"/>
    </row>
    <row r="22" spans="2:5" ht="33">
      <c r="B22" s="805" t="s">
        <v>806</v>
      </c>
      <c r="C22" s="805"/>
      <c r="D22" s="805"/>
      <c r="E22" s="805"/>
    </row>
  </sheetData>
  <sheetProtection/>
  <mergeCells count="24">
    <mergeCell ref="B7:N7"/>
    <mergeCell ref="I4:I6"/>
    <mergeCell ref="J4:J6"/>
    <mergeCell ref="G4:G6"/>
    <mergeCell ref="F4:F6"/>
    <mergeCell ref="M4:M6"/>
    <mergeCell ref="C4:C6"/>
    <mergeCell ref="A11:C11"/>
    <mergeCell ref="A12:J12"/>
    <mergeCell ref="B22:E22"/>
    <mergeCell ref="I16:N16"/>
    <mergeCell ref="D4:D6"/>
    <mergeCell ref="N4:N6"/>
    <mergeCell ref="E4:E6"/>
    <mergeCell ref="I15:N15"/>
    <mergeCell ref="B15:E15"/>
    <mergeCell ref="H4:H6"/>
    <mergeCell ref="A1:B1"/>
    <mergeCell ref="A2:N2"/>
    <mergeCell ref="A3:M3"/>
    <mergeCell ref="A4:A6"/>
    <mergeCell ref="B4:B6"/>
    <mergeCell ref="K4:K6"/>
    <mergeCell ref="L4:L6"/>
  </mergeCells>
  <printOptions/>
  <pageMargins left="0.55" right="0.44" top="0.75" bottom="0.75" header="0.3" footer="0.3"/>
  <pageSetup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dimension ref="A1:DE39"/>
  <sheetViews>
    <sheetView zoomScale="50" zoomScaleNormal="50" zoomScalePageLayoutView="0" workbookViewId="0" topLeftCell="A5">
      <pane ySplit="1620" topLeftCell="A10" activePane="bottomLeft" state="split"/>
      <selection pane="topLeft" activeCell="A4" sqref="A1:IV16384"/>
      <selection pane="bottomLeft" activeCell="C47" sqref="C47"/>
    </sheetView>
  </sheetViews>
  <sheetFormatPr defaultColWidth="9.140625" defaultRowHeight="12.75"/>
  <cols>
    <col min="1" max="1" width="7.421875" style="503" customWidth="1"/>
    <col min="2" max="2" width="31.8515625" style="502" customWidth="1"/>
    <col min="3" max="3" width="22.140625" style="502" customWidth="1"/>
    <col min="4" max="4" width="16.57421875" style="503" customWidth="1"/>
    <col min="5" max="5" width="17.8515625" style="504" customWidth="1"/>
    <col min="6" max="6" width="19.421875" style="505" bestFit="1" customWidth="1"/>
    <col min="7" max="7" width="16.57421875" style="505" customWidth="1"/>
    <col min="8" max="9" width="13.7109375" style="505" customWidth="1"/>
    <col min="10" max="10" width="19.57421875" style="505" customWidth="1"/>
    <col min="11" max="12" width="16.00390625" style="505" customWidth="1"/>
    <col min="13" max="19" width="14.57421875" style="505" customWidth="1"/>
    <col min="20" max="20" width="17.421875" style="505" customWidth="1"/>
    <col min="21" max="21" width="17.7109375" style="505" customWidth="1"/>
    <col min="22" max="22" width="26.140625" style="505" customWidth="1"/>
    <col min="23" max="23" width="24.7109375" style="506" customWidth="1"/>
    <col min="24" max="24" width="23.28125" style="506" customWidth="1"/>
    <col min="25" max="25" width="21.421875" style="507" customWidth="1"/>
    <col min="26" max="109" width="9.140625" style="507" customWidth="1"/>
    <col min="110" max="16384" width="9.140625" style="503" customWidth="1"/>
  </cols>
  <sheetData>
    <row r="1" spans="1:2" ht="36" customHeight="1">
      <c r="A1" s="771" t="s">
        <v>575</v>
      </c>
      <c r="B1" s="771"/>
    </row>
    <row r="2" spans="1:25" ht="61.5" customHeight="1">
      <c r="A2" s="772" t="s">
        <v>576</v>
      </c>
      <c r="B2" s="772"/>
      <c r="C2" s="772"/>
      <c r="D2" s="772"/>
      <c r="E2" s="772"/>
      <c r="F2" s="772"/>
      <c r="G2" s="772"/>
      <c r="H2" s="772"/>
      <c r="I2" s="772"/>
      <c r="J2" s="772"/>
      <c r="K2" s="772"/>
      <c r="L2" s="772"/>
      <c r="M2" s="772"/>
      <c r="N2" s="772"/>
      <c r="O2" s="772"/>
      <c r="P2" s="772"/>
      <c r="Q2" s="772"/>
      <c r="R2" s="772"/>
      <c r="S2" s="772"/>
      <c r="T2" s="772"/>
      <c r="U2" s="772"/>
      <c r="V2" s="772"/>
      <c r="W2" s="772"/>
      <c r="X2" s="772"/>
      <c r="Y2" s="772"/>
    </row>
    <row r="3" spans="1:25" ht="22.5" customHeight="1">
      <c r="A3" s="773"/>
      <c r="B3" s="773"/>
      <c r="C3" s="773"/>
      <c r="D3" s="773"/>
      <c r="E3" s="773"/>
      <c r="F3" s="773"/>
      <c r="G3" s="773"/>
      <c r="H3" s="773"/>
      <c r="I3" s="773"/>
      <c r="J3" s="773"/>
      <c r="K3" s="773"/>
      <c r="L3" s="773"/>
      <c r="M3" s="773"/>
      <c r="N3" s="773"/>
      <c r="O3" s="773"/>
      <c r="P3" s="773"/>
      <c r="Q3" s="773"/>
      <c r="R3" s="773"/>
      <c r="S3" s="773"/>
      <c r="T3" s="773"/>
      <c r="U3" s="773"/>
      <c r="V3" s="773"/>
      <c r="W3" s="773"/>
      <c r="X3" s="773"/>
      <c r="Y3" s="773"/>
    </row>
    <row r="4" spans="1:25" ht="54" customHeight="1">
      <c r="A4" s="753" t="s">
        <v>8</v>
      </c>
      <c r="B4" s="758" t="s">
        <v>4</v>
      </c>
      <c r="C4" s="758" t="s">
        <v>0</v>
      </c>
      <c r="D4" s="758" t="s">
        <v>27</v>
      </c>
      <c r="E4" s="754" t="s">
        <v>484</v>
      </c>
      <c r="F4" s="757" t="s">
        <v>485</v>
      </c>
      <c r="G4" s="757" t="s">
        <v>486</v>
      </c>
      <c r="H4" s="757" t="s">
        <v>487</v>
      </c>
      <c r="I4" s="757" t="s">
        <v>488</v>
      </c>
      <c r="J4" s="757" t="s">
        <v>489</v>
      </c>
      <c r="K4" s="763" t="s">
        <v>490</v>
      </c>
      <c r="L4" s="764"/>
      <c r="M4" s="764"/>
      <c r="N4" s="764"/>
      <c r="O4" s="764"/>
      <c r="P4" s="764"/>
      <c r="Q4" s="764"/>
      <c r="R4" s="764"/>
      <c r="S4" s="764"/>
      <c r="T4" s="764"/>
      <c r="U4" s="765"/>
      <c r="V4" s="761" t="s">
        <v>491</v>
      </c>
      <c r="W4" s="762"/>
      <c r="X4" s="762"/>
      <c r="Y4" s="753" t="s">
        <v>189</v>
      </c>
    </row>
    <row r="5" spans="1:25" ht="51.75" customHeight="1">
      <c r="A5" s="753"/>
      <c r="B5" s="774"/>
      <c r="C5" s="774"/>
      <c r="D5" s="774"/>
      <c r="E5" s="755"/>
      <c r="F5" s="757"/>
      <c r="G5" s="757"/>
      <c r="H5" s="757"/>
      <c r="I5" s="757"/>
      <c r="J5" s="757"/>
      <c r="K5" s="757" t="s">
        <v>492</v>
      </c>
      <c r="L5" s="757"/>
      <c r="M5" s="757"/>
      <c r="N5" s="757" t="s">
        <v>493</v>
      </c>
      <c r="O5" s="757"/>
      <c r="P5" s="757" t="s">
        <v>494</v>
      </c>
      <c r="Q5" s="757"/>
      <c r="R5" s="757" t="s">
        <v>495</v>
      </c>
      <c r="S5" s="757"/>
      <c r="T5" s="757" t="s">
        <v>496</v>
      </c>
      <c r="U5" s="757"/>
      <c r="V5" s="766" t="s">
        <v>497</v>
      </c>
      <c r="W5" s="758" t="s">
        <v>498</v>
      </c>
      <c r="X5" s="758" t="s">
        <v>499</v>
      </c>
      <c r="Y5" s="753"/>
    </row>
    <row r="6" spans="1:25" ht="71.25" customHeight="1">
      <c r="A6" s="753"/>
      <c r="B6" s="759"/>
      <c r="C6" s="759"/>
      <c r="D6" s="759"/>
      <c r="E6" s="756"/>
      <c r="F6" s="757"/>
      <c r="G6" s="757"/>
      <c r="H6" s="757"/>
      <c r="I6" s="757"/>
      <c r="J6" s="757"/>
      <c r="K6" s="492" t="s">
        <v>500</v>
      </c>
      <c r="L6" s="492" t="s">
        <v>501</v>
      </c>
      <c r="M6" s="492" t="s">
        <v>502</v>
      </c>
      <c r="N6" s="492" t="s">
        <v>503</v>
      </c>
      <c r="O6" s="492" t="s">
        <v>502</v>
      </c>
      <c r="P6" s="492" t="s">
        <v>503</v>
      </c>
      <c r="Q6" s="492" t="s">
        <v>502</v>
      </c>
      <c r="R6" s="492" t="s">
        <v>503</v>
      </c>
      <c r="S6" s="492" t="s">
        <v>502</v>
      </c>
      <c r="T6" s="492" t="s">
        <v>503</v>
      </c>
      <c r="U6" s="492" t="s">
        <v>502</v>
      </c>
      <c r="V6" s="767"/>
      <c r="W6" s="759"/>
      <c r="X6" s="759"/>
      <c r="Y6" s="753"/>
    </row>
    <row r="7" spans="1:109" s="509" customFormat="1" ht="54" customHeight="1">
      <c r="A7" s="493" t="s">
        <v>288</v>
      </c>
      <c r="B7" s="768" t="s">
        <v>431</v>
      </c>
      <c r="C7" s="769"/>
      <c r="D7" s="769"/>
      <c r="E7" s="769"/>
      <c r="F7" s="769"/>
      <c r="G7" s="769"/>
      <c r="H7" s="769"/>
      <c r="I7" s="769"/>
      <c r="J7" s="769"/>
      <c r="K7" s="769"/>
      <c r="L7" s="769"/>
      <c r="M7" s="769"/>
      <c r="N7" s="769"/>
      <c r="O7" s="769"/>
      <c r="P7" s="769"/>
      <c r="Q7" s="769"/>
      <c r="R7" s="769"/>
      <c r="S7" s="769"/>
      <c r="T7" s="769"/>
      <c r="U7" s="769"/>
      <c r="V7" s="769"/>
      <c r="W7" s="769"/>
      <c r="X7" s="769"/>
      <c r="Y7" s="770"/>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row>
    <row r="8" spans="1:109" s="509" customFormat="1" ht="82.5" customHeight="1">
      <c r="A8" s="494">
        <v>1</v>
      </c>
      <c r="B8" s="500" t="s">
        <v>577</v>
      </c>
      <c r="C8" s="500" t="s">
        <v>410</v>
      </c>
      <c r="D8" s="500" t="s">
        <v>413</v>
      </c>
      <c r="E8" s="517">
        <v>5750</v>
      </c>
      <c r="F8" s="517">
        <v>1000</v>
      </c>
      <c r="G8" s="497"/>
      <c r="H8" s="497"/>
      <c r="I8" s="497"/>
      <c r="J8" s="497"/>
      <c r="K8" s="497"/>
      <c r="L8" s="497"/>
      <c r="M8" s="497"/>
      <c r="N8" s="497"/>
      <c r="O8" s="497"/>
      <c r="P8" s="497"/>
      <c r="Q8" s="497"/>
      <c r="R8" s="497"/>
      <c r="S8" s="497"/>
      <c r="T8" s="497"/>
      <c r="U8" s="497"/>
      <c r="V8" s="497" t="s">
        <v>608</v>
      </c>
      <c r="W8" s="498" t="s">
        <v>663</v>
      </c>
      <c r="X8" s="498" t="s">
        <v>602</v>
      </c>
      <c r="Y8" s="497" t="s">
        <v>608</v>
      </c>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row>
    <row r="9" spans="1:109" s="509" customFormat="1" ht="186">
      <c r="A9" s="494">
        <v>2</v>
      </c>
      <c r="B9" s="500" t="s">
        <v>428</v>
      </c>
      <c r="C9" s="518" t="s">
        <v>350</v>
      </c>
      <c r="D9" s="494" t="s">
        <v>342</v>
      </c>
      <c r="E9" s="519">
        <v>88</v>
      </c>
      <c r="F9" s="519">
        <v>88</v>
      </c>
      <c r="G9" s="497"/>
      <c r="H9" s="497"/>
      <c r="I9" s="497"/>
      <c r="J9" s="497"/>
      <c r="K9" s="497"/>
      <c r="L9" s="497"/>
      <c r="M9" s="497"/>
      <c r="N9" s="497" t="s">
        <v>657</v>
      </c>
      <c r="O9" s="497"/>
      <c r="P9" s="497"/>
      <c r="Q9" s="497"/>
      <c r="R9" s="497"/>
      <c r="S9" s="497"/>
      <c r="T9" s="497"/>
      <c r="U9" s="497"/>
      <c r="V9" s="497"/>
      <c r="W9" s="498"/>
      <c r="X9" s="498"/>
      <c r="Y9" s="494" t="s">
        <v>658</v>
      </c>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row>
    <row r="10" spans="1:25" ht="197.25" customHeight="1">
      <c r="A10" s="494">
        <v>3</v>
      </c>
      <c r="B10" s="518" t="s">
        <v>414</v>
      </c>
      <c r="C10" s="518" t="s">
        <v>415</v>
      </c>
      <c r="D10" s="520" t="s">
        <v>416</v>
      </c>
      <c r="E10" s="521">
        <v>852760</v>
      </c>
      <c r="F10" s="521">
        <v>273010</v>
      </c>
      <c r="G10" s="521">
        <v>83125</v>
      </c>
      <c r="H10" s="513"/>
      <c r="I10" s="513"/>
      <c r="J10" s="513"/>
      <c r="K10" s="513"/>
      <c r="L10" s="513"/>
      <c r="M10" s="513"/>
      <c r="N10" s="497" t="s">
        <v>659</v>
      </c>
      <c r="O10" s="497"/>
      <c r="P10" s="513"/>
      <c r="Q10" s="513"/>
      <c r="R10" s="513"/>
      <c r="S10" s="513"/>
      <c r="T10" s="513"/>
      <c r="U10" s="513"/>
      <c r="V10" s="513"/>
      <c r="W10" s="516"/>
      <c r="X10" s="516"/>
      <c r="Y10" s="494" t="s">
        <v>658</v>
      </c>
    </row>
    <row r="11" spans="1:109" s="530" customFormat="1" ht="198" customHeight="1">
      <c r="A11" s="494">
        <v>4</v>
      </c>
      <c r="B11" s="523" t="s">
        <v>401</v>
      </c>
      <c r="C11" s="524" t="s">
        <v>402</v>
      </c>
      <c r="D11" s="525" t="s">
        <v>381</v>
      </c>
      <c r="E11" s="526">
        <v>2495</v>
      </c>
      <c r="F11" s="526">
        <v>2495</v>
      </c>
      <c r="G11" s="526">
        <v>2495</v>
      </c>
      <c r="H11" s="527"/>
      <c r="I11" s="527"/>
      <c r="J11" s="527"/>
      <c r="K11" s="527"/>
      <c r="L11" s="527"/>
      <c r="M11" s="527"/>
      <c r="N11" s="561" t="s">
        <v>647</v>
      </c>
      <c r="O11" s="497" t="s">
        <v>671</v>
      </c>
      <c r="P11" s="527"/>
      <c r="Q11" s="527"/>
      <c r="R11" s="527"/>
      <c r="S11" s="527"/>
      <c r="T11" s="527"/>
      <c r="U11" s="527"/>
      <c r="V11" s="527"/>
      <c r="W11" s="528"/>
      <c r="X11" s="528"/>
      <c r="Y11" s="522" t="s">
        <v>608</v>
      </c>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row>
    <row r="12" spans="1:109" s="530" customFormat="1" ht="186">
      <c r="A12" s="494">
        <v>5</v>
      </c>
      <c r="B12" s="523" t="s">
        <v>405</v>
      </c>
      <c r="C12" s="524" t="s">
        <v>402</v>
      </c>
      <c r="D12" s="525" t="s">
        <v>381</v>
      </c>
      <c r="E12" s="526">
        <v>35377</v>
      </c>
      <c r="F12" s="526">
        <v>35377</v>
      </c>
      <c r="G12" s="526">
        <v>35377</v>
      </c>
      <c r="H12" s="527"/>
      <c r="I12" s="527"/>
      <c r="J12" s="527"/>
      <c r="K12" s="527"/>
      <c r="L12" s="527"/>
      <c r="M12" s="527"/>
      <c r="N12" s="561" t="s">
        <v>648</v>
      </c>
      <c r="O12" s="497" t="s">
        <v>672</v>
      </c>
      <c r="P12" s="527"/>
      <c r="Q12" s="527"/>
      <c r="R12" s="527"/>
      <c r="S12" s="527"/>
      <c r="T12" s="527"/>
      <c r="U12" s="527"/>
      <c r="V12" s="527"/>
      <c r="W12" s="528"/>
      <c r="X12" s="528"/>
      <c r="Y12" s="522" t="s">
        <v>608</v>
      </c>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row>
    <row r="13" spans="1:109" s="530" customFormat="1" ht="198" customHeight="1">
      <c r="A13" s="494">
        <v>6</v>
      </c>
      <c r="B13" s="523" t="s">
        <v>406</v>
      </c>
      <c r="C13" s="524" t="s">
        <v>402</v>
      </c>
      <c r="D13" s="525" t="s">
        <v>390</v>
      </c>
      <c r="E13" s="526">
        <v>5544</v>
      </c>
      <c r="F13" s="526">
        <v>5544</v>
      </c>
      <c r="G13" s="526">
        <v>5544</v>
      </c>
      <c r="H13" s="527"/>
      <c r="I13" s="527"/>
      <c r="J13" s="527"/>
      <c r="K13" s="527"/>
      <c r="L13" s="527"/>
      <c r="M13" s="527"/>
      <c r="N13" s="562" t="s">
        <v>649</v>
      </c>
      <c r="O13" s="497" t="s">
        <v>673</v>
      </c>
      <c r="P13" s="527"/>
      <c r="Q13" s="527"/>
      <c r="R13" s="527"/>
      <c r="S13" s="527"/>
      <c r="T13" s="527"/>
      <c r="U13" s="527"/>
      <c r="V13" s="527"/>
      <c r="W13" s="528"/>
      <c r="X13" s="528"/>
      <c r="Y13" s="522" t="s">
        <v>608</v>
      </c>
      <c r="Z13" s="529"/>
      <c r="AA13" s="529"/>
      <c r="AB13" s="529"/>
      <c r="AC13" s="529"/>
      <c r="AD13" s="529"/>
      <c r="AE13" s="529"/>
      <c r="AF13" s="529"/>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29"/>
      <c r="BO13" s="529"/>
      <c r="BP13" s="529"/>
      <c r="BQ13" s="529"/>
      <c r="BR13" s="529"/>
      <c r="BS13" s="529"/>
      <c r="BT13" s="529"/>
      <c r="BU13" s="529"/>
      <c r="BV13" s="529"/>
      <c r="BW13" s="529"/>
      <c r="BX13" s="529"/>
      <c r="BY13" s="529"/>
      <c r="BZ13" s="529"/>
      <c r="CA13" s="529"/>
      <c r="CB13" s="52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row>
    <row r="14" spans="1:25" ht="99" customHeight="1">
      <c r="A14" s="494">
        <v>7</v>
      </c>
      <c r="B14" s="523" t="s">
        <v>407</v>
      </c>
      <c r="C14" s="500" t="s">
        <v>402</v>
      </c>
      <c r="D14" s="531" t="s">
        <v>337</v>
      </c>
      <c r="E14" s="532">
        <v>19439</v>
      </c>
      <c r="F14" s="532">
        <v>19439</v>
      </c>
      <c r="G14" s="532">
        <v>19439</v>
      </c>
      <c r="H14" s="513"/>
      <c r="I14" s="513"/>
      <c r="J14" s="513"/>
      <c r="K14" s="513" t="s">
        <v>661</v>
      </c>
      <c r="L14" s="513"/>
      <c r="M14" s="513" t="s">
        <v>662</v>
      </c>
      <c r="N14" s="513"/>
      <c r="O14" s="513"/>
      <c r="P14" s="513"/>
      <c r="Q14" s="513"/>
      <c r="R14" s="513"/>
      <c r="S14" s="513"/>
      <c r="T14" s="513"/>
      <c r="U14" s="513"/>
      <c r="V14" s="513"/>
      <c r="W14" s="516"/>
      <c r="X14" s="516"/>
      <c r="Y14" s="522" t="s">
        <v>601</v>
      </c>
    </row>
    <row r="15" spans="1:25" ht="116.25">
      <c r="A15" s="494">
        <v>8</v>
      </c>
      <c r="B15" s="523" t="s">
        <v>408</v>
      </c>
      <c r="C15" s="500" t="s">
        <v>402</v>
      </c>
      <c r="D15" s="531" t="s">
        <v>332</v>
      </c>
      <c r="E15" s="532">
        <v>13765</v>
      </c>
      <c r="F15" s="532">
        <v>13765</v>
      </c>
      <c r="G15" s="532">
        <v>13765</v>
      </c>
      <c r="H15" s="513"/>
      <c r="I15" s="513"/>
      <c r="J15" s="513"/>
      <c r="K15" s="513"/>
      <c r="L15" s="513"/>
      <c r="M15" s="513"/>
      <c r="N15" s="513"/>
      <c r="O15" s="513"/>
      <c r="P15" s="513"/>
      <c r="Q15" s="513"/>
      <c r="R15" s="513"/>
      <c r="S15" s="513"/>
      <c r="T15" s="513"/>
      <c r="U15" s="513"/>
      <c r="V15" s="513" t="s">
        <v>674</v>
      </c>
      <c r="W15" s="516"/>
      <c r="X15" s="516"/>
      <c r="Y15" s="522" t="s">
        <v>601</v>
      </c>
    </row>
    <row r="16" spans="1:25" ht="116.25">
      <c r="A16" s="494">
        <v>9</v>
      </c>
      <c r="B16" s="523" t="s">
        <v>409</v>
      </c>
      <c r="C16" s="500" t="s">
        <v>402</v>
      </c>
      <c r="D16" s="531" t="s">
        <v>332</v>
      </c>
      <c r="E16" s="532">
        <v>9436</v>
      </c>
      <c r="F16" s="532">
        <v>9436</v>
      </c>
      <c r="G16" s="532">
        <v>9436</v>
      </c>
      <c r="H16" s="513"/>
      <c r="I16" s="513"/>
      <c r="J16" s="513"/>
      <c r="K16" s="513"/>
      <c r="L16" s="513"/>
      <c r="M16" s="513"/>
      <c r="N16" s="513"/>
      <c r="O16" s="513"/>
      <c r="P16" s="513"/>
      <c r="Q16" s="513"/>
      <c r="R16" s="513"/>
      <c r="S16" s="513"/>
      <c r="T16" s="513"/>
      <c r="U16" s="513"/>
      <c r="V16" s="513" t="s">
        <v>674</v>
      </c>
      <c r="W16" s="516"/>
      <c r="X16" s="516"/>
      <c r="Y16" s="522" t="s">
        <v>601</v>
      </c>
    </row>
    <row r="17" spans="1:25" ht="46.5">
      <c r="A17" s="494">
        <v>10</v>
      </c>
      <c r="B17" s="533" t="s">
        <v>412</v>
      </c>
      <c r="C17" s="500" t="s">
        <v>410</v>
      </c>
      <c r="D17" s="500" t="s">
        <v>413</v>
      </c>
      <c r="E17" s="517">
        <v>119613</v>
      </c>
      <c r="F17" s="517">
        <v>119613</v>
      </c>
      <c r="G17" s="517">
        <f>F17-30000</f>
        <v>89613</v>
      </c>
      <c r="H17" s="513"/>
      <c r="I17" s="513"/>
      <c r="J17" s="513"/>
      <c r="K17" s="513"/>
      <c r="L17" s="513"/>
      <c r="M17" s="513"/>
      <c r="N17" s="513"/>
      <c r="O17" s="513"/>
      <c r="P17" s="513"/>
      <c r="Q17" s="513"/>
      <c r="R17" s="513"/>
      <c r="S17" s="513"/>
      <c r="T17" s="513"/>
      <c r="U17" s="513"/>
      <c r="V17" s="513" t="s">
        <v>611</v>
      </c>
      <c r="W17" s="516" t="s">
        <v>355</v>
      </c>
      <c r="X17" s="516"/>
      <c r="Y17" s="512" t="s">
        <v>601</v>
      </c>
    </row>
    <row r="18" spans="1:25" ht="202.5">
      <c r="A18" s="494">
        <v>11</v>
      </c>
      <c r="B18" s="500" t="s">
        <v>442</v>
      </c>
      <c r="C18" s="518" t="s">
        <v>418</v>
      </c>
      <c r="D18" s="500" t="s">
        <v>419</v>
      </c>
      <c r="E18" s="517">
        <v>40000</v>
      </c>
      <c r="F18" s="517">
        <v>12147</v>
      </c>
      <c r="G18" s="517">
        <v>12147</v>
      </c>
      <c r="H18" s="513"/>
      <c r="I18" s="513"/>
      <c r="J18" s="513"/>
      <c r="K18" s="513"/>
      <c r="L18" s="513"/>
      <c r="M18" s="513"/>
      <c r="N18" s="513"/>
      <c r="O18" s="513"/>
      <c r="P18" s="513"/>
      <c r="Q18" s="513"/>
      <c r="R18" s="513"/>
      <c r="S18" s="513"/>
      <c r="T18" s="513"/>
      <c r="U18" s="513"/>
      <c r="V18" s="513" t="s">
        <v>737</v>
      </c>
      <c r="W18" s="516" t="s">
        <v>738</v>
      </c>
      <c r="X18" s="516"/>
      <c r="Y18" s="512" t="s">
        <v>601</v>
      </c>
    </row>
    <row r="19" spans="1:109" s="509" customFormat="1" ht="58.5" customHeight="1">
      <c r="A19" s="493" t="s">
        <v>289</v>
      </c>
      <c r="B19" s="768" t="s">
        <v>432</v>
      </c>
      <c r="C19" s="769"/>
      <c r="D19" s="769"/>
      <c r="E19" s="769"/>
      <c r="F19" s="769"/>
      <c r="G19" s="769"/>
      <c r="H19" s="769"/>
      <c r="I19" s="769"/>
      <c r="J19" s="769"/>
      <c r="K19" s="769"/>
      <c r="L19" s="769"/>
      <c r="M19" s="769"/>
      <c r="N19" s="769"/>
      <c r="O19" s="769"/>
      <c r="P19" s="769"/>
      <c r="Q19" s="769"/>
      <c r="R19" s="769"/>
      <c r="S19" s="769"/>
      <c r="T19" s="769"/>
      <c r="U19" s="769"/>
      <c r="V19" s="769"/>
      <c r="W19" s="769"/>
      <c r="X19" s="769"/>
      <c r="Y19" s="770"/>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c r="BX19" s="508"/>
      <c r="BY19" s="508"/>
      <c r="BZ19" s="508"/>
      <c r="CA19" s="508"/>
      <c r="CB19" s="508"/>
      <c r="CC19" s="508"/>
      <c r="CD19" s="508"/>
      <c r="CE19" s="508"/>
      <c r="CF19" s="508"/>
      <c r="CG19" s="508"/>
      <c r="CH19" s="508"/>
      <c r="CI19" s="508"/>
      <c r="CJ19" s="508"/>
      <c r="CK19" s="508"/>
      <c r="CL19" s="508"/>
      <c r="CM19" s="508"/>
      <c r="CN19" s="508"/>
      <c r="CO19" s="508"/>
      <c r="CP19" s="508"/>
      <c r="CQ19" s="508"/>
      <c r="CR19" s="508"/>
      <c r="CS19" s="508"/>
      <c r="CT19" s="508"/>
      <c r="CU19" s="508"/>
      <c r="CV19" s="508"/>
      <c r="CW19" s="508"/>
      <c r="CX19" s="508"/>
      <c r="CY19" s="508"/>
      <c r="CZ19" s="508"/>
      <c r="DA19" s="508"/>
      <c r="DB19" s="508"/>
      <c r="DC19" s="508"/>
      <c r="DD19" s="508"/>
      <c r="DE19" s="508"/>
    </row>
    <row r="20" spans="1:25" ht="121.5" customHeight="1">
      <c r="A20" s="494">
        <v>1</v>
      </c>
      <c r="B20" s="523" t="s">
        <v>440</v>
      </c>
      <c r="C20" s="523" t="s">
        <v>441</v>
      </c>
      <c r="D20" s="534" t="s">
        <v>411</v>
      </c>
      <c r="E20" s="535">
        <v>3098</v>
      </c>
      <c r="F20" s="535"/>
      <c r="G20" s="535">
        <v>3098</v>
      </c>
      <c r="H20" s="513"/>
      <c r="I20" s="513"/>
      <c r="J20" s="513"/>
      <c r="K20" s="513"/>
      <c r="L20" s="513"/>
      <c r="M20" s="513"/>
      <c r="N20" s="492"/>
      <c r="O20" s="513"/>
      <c r="P20" s="513"/>
      <c r="Q20" s="513"/>
      <c r="R20" s="513"/>
      <c r="S20" s="513"/>
      <c r="T20" s="513"/>
      <c r="U20" s="513"/>
      <c r="V20" s="513" t="s">
        <v>678</v>
      </c>
      <c r="W20" s="516"/>
      <c r="X20" s="516"/>
      <c r="Y20" s="512" t="s">
        <v>601</v>
      </c>
    </row>
    <row r="21" spans="1:25" ht="141.75">
      <c r="A21" s="494">
        <v>2</v>
      </c>
      <c r="B21" s="536" t="s">
        <v>438</v>
      </c>
      <c r="C21" s="495" t="s">
        <v>439</v>
      </c>
      <c r="D21" s="537" t="s">
        <v>337</v>
      </c>
      <c r="E21" s="535">
        <v>1227</v>
      </c>
      <c r="F21" s="535"/>
      <c r="G21" s="535">
        <v>1227</v>
      </c>
      <c r="H21" s="513"/>
      <c r="I21" s="513"/>
      <c r="J21" s="513"/>
      <c r="K21" s="513"/>
      <c r="L21" s="513"/>
      <c r="M21" s="513"/>
      <c r="N21" s="513"/>
      <c r="O21" s="513"/>
      <c r="P21" s="513"/>
      <c r="Q21" s="513"/>
      <c r="R21" s="513"/>
      <c r="S21" s="513"/>
      <c r="T21" s="513" t="s">
        <v>742</v>
      </c>
      <c r="U21" s="535">
        <v>1227</v>
      </c>
      <c r="V21" s="513"/>
      <c r="W21" s="516"/>
      <c r="X21" s="516"/>
      <c r="Y21" s="512" t="s">
        <v>608</v>
      </c>
    </row>
    <row r="22" spans="1:25" ht="152.25" customHeight="1">
      <c r="A22" s="494">
        <v>3</v>
      </c>
      <c r="B22" s="538" t="s">
        <v>456</v>
      </c>
      <c r="C22" s="495" t="s">
        <v>350</v>
      </c>
      <c r="D22" s="537" t="s">
        <v>381</v>
      </c>
      <c r="E22" s="535">
        <v>11491</v>
      </c>
      <c r="F22" s="535">
        <v>11491</v>
      </c>
      <c r="G22" s="535">
        <v>11491</v>
      </c>
      <c r="H22" s="513"/>
      <c r="I22" s="513"/>
      <c r="J22" s="513"/>
      <c r="K22" s="513"/>
      <c r="L22" s="513"/>
      <c r="M22" s="513"/>
      <c r="N22" s="513" t="s">
        <v>655</v>
      </c>
      <c r="O22" s="513" t="s">
        <v>670</v>
      </c>
      <c r="P22" s="513"/>
      <c r="Q22" s="513"/>
      <c r="R22" s="513"/>
      <c r="S22" s="513"/>
      <c r="T22" s="513"/>
      <c r="U22" s="513"/>
      <c r="V22" s="513"/>
      <c r="W22" s="516"/>
      <c r="X22" s="516"/>
      <c r="Y22" s="512" t="s">
        <v>608</v>
      </c>
    </row>
    <row r="23" spans="1:25" ht="102.75" customHeight="1">
      <c r="A23" s="494">
        <v>4</v>
      </c>
      <c r="B23" s="536" t="s">
        <v>433</v>
      </c>
      <c r="C23" s="539" t="s">
        <v>434</v>
      </c>
      <c r="D23" s="537" t="s">
        <v>435</v>
      </c>
      <c r="E23" s="535">
        <v>1880</v>
      </c>
      <c r="F23" s="535">
        <v>314</v>
      </c>
      <c r="G23" s="497"/>
      <c r="H23" s="513"/>
      <c r="I23" s="513"/>
      <c r="J23" s="513"/>
      <c r="K23" s="513"/>
      <c r="L23" s="513"/>
      <c r="M23" s="513"/>
      <c r="N23" s="513"/>
      <c r="O23" s="513"/>
      <c r="P23" s="513"/>
      <c r="Q23" s="513"/>
      <c r="R23" s="513"/>
      <c r="S23" s="513"/>
      <c r="T23" s="513"/>
      <c r="U23" s="513"/>
      <c r="V23" s="513" t="s">
        <v>664</v>
      </c>
      <c r="W23" s="516" t="s">
        <v>665</v>
      </c>
      <c r="X23" s="516" t="s">
        <v>602</v>
      </c>
      <c r="Y23" s="512" t="s">
        <v>666</v>
      </c>
    </row>
    <row r="24" spans="1:25" ht="101.25">
      <c r="A24" s="494">
        <v>5</v>
      </c>
      <c r="B24" s="540" t="s">
        <v>436</v>
      </c>
      <c r="C24" s="495" t="s">
        <v>437</v>
      </c>
      <c r="D24" s="534" t="s">
        <v>411</v>
      </c>
      <c r="E24" s="535">
        <v>1697</v>
      </c>
      <c r="F24" s="519"/>
      <c r="G24" s="535">
        <v>1697</v>
      </c>
      <c r="H24" s="513"/>
      <c r="I24" s="513"/>
      <c r="J24" s="513"/>
      <c r="K24" s="513"/>
      <c r="L24" s="513"/>
      <c r="M24" s="513"/>
      <c r="N24" s="513"/>
      <c r="O24" s="513"/>
      <c r="P24" s="513"/>
      <c r="Q24" s="513"/>
      <c r="R24" s="513"/>
      <c r="S24" s="513"/>
      <c r="T24" s="513" t="s">
        <v>656</v>
      </c>
      <c r="U24" s="513"/>
      <c r="V24" s="513"/>
      <c r="W24" s="516"/>
      <c r="X24" s="516"/>
      <c r="Y24" s="512" t="s">
        <v>608</v>
      </c>
    </row>
    <row r="25" spans="1:25" ht="90.75" customHeight="1">
      <c r="A25" s="494">
        <v>6</v>
      </c>
      <c r="B25" s="538" t="s">
        <v>454</v>
      </c>
      <c r="C25" s="495" t="s">
        <v>350</v>
      </c>
      <c r="D25" s="494" t="s">
        <v>343</v>
      </c>
      <c r="E25" s="496">
        <v>136.7</v>
      </c>
      <c r="F25" s="496">
        <v>136.7</v>
      </c>
      <c r="G25" s="496">
        <v>136.7</v>
      </c>
      <c r="H25" s="513"/>
      <c r="I25" s="513"/>
      <c r="J25" s="513"/>
      <c r="K25" s="513"/>
      <c r="L25" s="513"/>
      <c r="M25" s="513"/>
      <c r="N25" s="513"/>
      <c r="O25" s="513"/>
      <c r="P25" s="513"/>
      <c r="Q25" s="513"/>
      <c r="R25" s="513"/>
      <c r="S25" s="513"/>
      <c r="T25" s="513"/>
      <c r="U25" s="513"/>
      <c r="V25" s="513" t="s">
        <v>430</v>
      </c>
      <c r="W25" s="516" t="s">
        <v>355</v>
      </c>
      <c r="X25" s="498" t="s">
        <v>602</v>
      </c>
      <c r="Y25" s="512" t="s">
        <v>601</v>
      </c>
    </row>
    <row r="26" spans="1:25" ht="69" customHeight="1">
      <c r="A26" s="494">
        <v>7</v>
      </c>
      <c r="B26" s="538" t="s">
        <v>455</v>
      </c>
      <c r="C26" s="495" t="s">
        <v>350</v>
      </c>
      <c r="D26" s="494" t="s">
        <v>390</v>
      </c>
      <c r="E26" s="496">
        <v>1466</v>
      </c>
      <c r="F26" s="496">
        <v>1466</v>
      </c>
      <c r="G26" s="496">
        <v>1466</v>
      </c>
      <c r="H26" s="513"/>
      <c r="I26" s="513"/>
      <c r="J26" s="513"/>
      <c r="K26" s="513"/>
      <c r="L26" s="513"/>
      <c r="M26" s="513"/>
      <c r="N26" s="513"/>
      <c r="O26" s="513"/>
      <c r="P26" s="513"/>
      <c r="Q26" s="513"/>
      <c r="R26" s="513"/>
      <c r="S26" s="513"/>
      <c r="T26" s="513"/>
      <c r="U26" s="513"/>
      <c r="V26" s="513" t="s">
        <v>430</v>
      </c>
      <c r="W26" s="516" t="s">
        <v>355</v>
      </c>
      <c r="X26" s="498" t="s">
        <v>602</v>
      </c>
      <c r="Y26" s="512" t="s">
        <v>601</v>
      </c>
    </row>
    <row r="27" spans="1:25" ht="45" customHeight="1">
      <c r="A27" s="783" t="s">
        <v>452</v>
      </c>
      <c r="B27" s="784"/>
      <c r="C27" s="785"/>
      <c r="D27" s="512"/>
      <c r="E27" s="626">
        <f aca="true" t="shared" si="0" ref="E27:J27">SUM(E20:E26)+SUM(E8:E18)</f>
        <v>1125262.7</v>
      </c>
      <c r="F27" s="626">
        <f t="shared" si="0"/>
        <v>505321.7</v>
      </c>
      <c r="G27" s="626">
        <f t="shared" si="0"/>
        <v>290056.7</v>
      </c>
      <c r="H27" s="626">
        <f t="shared" si="0"/>
        <v>0</v>
      </c>
      <c r="I27" s="626">
        <f t="shared" si="0"/>
        <v>0</v>
      </c>
      <c r="J27" s="626">
        <f t="shared" si="0"/>
        <v>0</v>
      </c>
      <c r="K27" s="515"/>
      <c r="L27" s="515"/>
      <c r="M27" s="515"/>
      <c r="N27" s="515"/>
      <c r="O27" s="515"/>
      <c r="P27" s="515"/>
      <c r="Q27" s="515"/>
      <c r="R27" s="515"/>
      <c r="S27" s="515"/>
      <c r="T27" s="515"/>
      <c r="U27" s="515"/>
      <c r="V27" s="515"/>
      <c r="W27" s="516"/>
      <c r="X27" s="516"/>
      <c r="Y27" s="512"/>
    </row>
    <row r="28" spans="1:22" ht="26.25">
      <c r="A28" s="779"/>
      <c r="B28" s="779"/>
      <c r="C28" s="779"/>
      <c r="D28" s="779"/>
      <c r="E28" s="779"/>
      <c r="F28" s="779"/>
      <c r="G28" s="779"/>
      <c r="H28" s="779"/>
      <c r="I28" s="779"/>
      <c r="J28" s="779"/>
      <c r="K28" s="510"/>
      <c r="L28" s="510"/>
      <c r="M28" s="510"/>
      <c r="N28" s="510"/>
      <c r="O28" s="510"/>
      <c r="P28" s="510"/>
      <c r="Q28" s="510"/>
      <c r="R28" s="510"/>
      <c r="S28" s="510"/>
      <c r="T28" s="510"/>
      <c r="U28" s="510"/>
      <c r="V28" s="510"/>
    </row>
    <row r="30" spans="2:25" ht="39" customHeight="1">
      <c r="B30" s="760" t="s">
        <v>504</v>
      </c>
      <c r="C30" s="760"/>
      <c r="D30" s="760"/>
      <c r="E30" s="760"/>
      <c r="T30" s="760" t="s">
        <v>505</v>
      </c>
      <c r="U30" s="760"/>
      <c r="V30" s="760"/>
      <c r="W30" s="760"/>
      <c r="X30" s="760"/>
      <c r="Y30" s="760"/>
    </row>
    <row r="31" spans="20:25" ht="45" customHeight="1">
      <c r="T31" s="775" t="s">
        <v>506</v>
      </c>
      <c r="U31" s="775"/>
      <c r="V31" s="775"/>
      <c r="W31" s="775"/>
      <c r="X31" s="775"/>
      <c r="Y31" s="775"/>
    </row>
    <row r="39" spans="2:5" ht="33">
      <c r="B39" s="760" t="s">
        <v>806</v>
      </c>
      <c r="C39" s="760"/>
      <c r="D39" s="760"/>
      <c r="E39" s="760"/>
    </row>
  </sheetData>
  <sheetProtection/>
  <mergeCells count="32">
    <mergeCell ref="R5:S5"/>
    <mergeCell ref="B19:Y19"/>
    <mergeCell ref="B30:E30"/>
    <mergeCell ref="T30:Y30"/>
    <mergeCell ref="H4:H6"/>
    <mergeCell ref="I4:I6"/>
    <mergeCell ref="J4:J6"/>
    <mergeCell ref="F4:F6"/>
    <mergeCell ref="Y4:Y6"/>
    <mergeCell ref="E4:E6"/>
    <mergeCell ref="V4:X4"/>
    <mergeCell ref="V5:V6"/>
    <mergeCell ref="B39:E39"/>
    <mergeCell ref="T31:Y31"/>
    <mergeCell ref="A27:C27"/>
    <mergeCell ref="A28:J28"/>
    <mergeCell ref="T5:U5"/>
    <mergeCell ref="B7:Y7"/>
    <mergeCell ref="D4:D6"/>
    <mergeCell ref="W5:W6"/>
    <mergeCell ref="K5:M5"/>
    <mergeCell ref="X5:X6"/>
    <mergeCell ref="A1:B1"/>
    <mergeCell ref="A2:Y2"/>
    <mergeCell ref="A3:Y3"/>
    <mergeCell ref="A4:A6"/>
    <mergeCell ref="B4:B6"/>
    <mergeCell ref="C4:C6"/>
    <mergeCell ref="N5:O5"/>
    <mergeCell ref="P5:Q5"/>
    <mergeCell ref="G4:G6"/>
    <mergeCell ref="K4:U4"/>
  </mergeCells>
  <printOptions/>
  <pageMargins left="0.31" right="0.22" top="0.5" bottom="0.4" header="0.3" footer="0.3"/>
  <pageSetup horizontalDpi="600" verticalDpi="600" orientation="landscape" paperSize="9" scale="33" r:id="rId1"/>
</worksheet>
</file>

<file path=xl/worksheets/sheet8.xml><?xml version="1.0" encoding="utf-8"?>
<worksheet xmlns="http://schemas.openxmlformats.org/spreadsheetml/2006/main" xmlns:r="http://schemas.openxmlformats.org/officeDocument/2006/relationships">
  <dimension ref="A1:DE28"/>
  <sheetViews>
    <sheetView zoomScale="70" zoomScaleNormal="70" zoomScalePageLayoutView="0" workbookViewId="0" topLeftCell="A5">
      <pane ySplit="2715" topLeftCell="A7" activePane="bottomLeft" state="split"/>
      <selection pane="topLeft" activeCell="A4" sqref="A1:IV16384"/>
      <selection pane="bottomLeft" activeCell="F26" sqref="F26"/>
    </sheetView>
  </sheetViews>
  <sheetFormatPr defaultColWidth="9.140625" defaultRowHeight="12.75"/>
  <cols>
    <col min="1" max="1" width="7.421875" style="503" customWidth="1"/>
    <col min="2" max="2" width="31.8515625" style="502" customWidth="1"/>
    <col min="3" max="3" width="22.140625" style="502" customWidth="1"/>
    <col min="4" max="4" width="16.57421875" style="503" customWidth="1"/>
    <col min="5" max="5" width="16.140625" style="504" customWidth="1"/>
    <col min="6" max="9" width="13.7109375" style="505" customWidth="1"/>
    <col min="10" max="10" width="19.57421875" style="505" customWidth="1"/>
    <col min="11" max="12" width="16.00390625" style="505" customWidth="1"/>
    <col min="13" max="19" width="14.57421875" style="505" customWidth="1"/>
    <col min="20" max="20" width="17.421875" style="505" customWidth="1"/>
    <col min="21" max="21" width="17.7109375" style="505" customWidth="1"/>
    <col min="22" max="22" width="24.28125" style="505" customWidth="1"/>
    <col min="23" max="23" width="24.7109375" style="506" customWidth="1"/>
    <col min="24" max="24" width="22.28125" style="506" customWidth="1"/>
    <col min="25" max="25" width="23.140625" style="507" customWidth="1"/>
    <col min="26" max="109" width="9.140625" style="507" customWidth="1"/>
    <col min="110" max="16384" width="9.140625" style="503" customWidth="1"/>
  </cols>
  <sheetData>
    <row r="1" spans="1:2" ht="36" customHeight="1">
      <c r="A1" s="771" t="s">
        <v>578</v>
      </c>
      <c r="B1" s="771"/>
    </row>
    <row r="2" spans="1:25" ht="93.75" customHeight="1">
      <c r="A2" s="794" t="s">
        <v>579</v>
      </c>
      <c r="B2" s="794"/>
      <c r="C2" s="794"/>
      <c r="D2" s="794"/>
      <c r="E2" s="794"/>
      <c r="F2" s="794"/>
      <c r="G2" s="794"/>
      <c r="H2" s="794"/>
      <c r="I2" s="794"/>
      <c r="J2" s="794"/>
      <c r="K2" s="794"/>
      <c r="L2" s="794"/>
      <c r="M2" s="794"/>
      <c r="N2" s="794"/>
      <c r="O2" s="794"/>
      <c r="P2" s="794"/>
      <c r="Q2" s="794"/>
      <c r="R2" s="794"/>
      <c r="S2" s="794"/>
      <c r="T2" s="794"/>
      <c r="U2" s="794"/>
      <c r="V2" s="794"/>
      <c r="W2" s="794"/>
      <c r="X2" s="794"/>
      <c r="Y2" s="794"/>
    </row>
    <row r="3" spans="1:25" ht="22.5" customHeight="1">
      <c r="A3" s="773"/>
      <c r="B3" s="773"/>
      <c r="C3" s="773"/>
      <c r="D3" s="773"/>
      <c r="E3" s="773"/>
      <c r="F3" s="773"/>
      <c r="G3" s="773"/>
      <c r="H3" s="773"/>
      <c r="I3" s="773"/>
      <c r="J3" s="773"/>
      <c r="K3" s="773"/>
      <c r="L3" s="773"/>
      <c r="M3" s="773"/>
      <c r="N3" s="773"/>
      <c r="O3" s="773"/>
      <c r="P3" s="773"/>
      <c r="Q3" s="773"/>
      <c r="R3" s="773"/>
      <c r="S3" s="773"/>
      <c r="T3" s="773"/>
      <c r="U3" s="773"/>
      <c r="V3" s="773"/>
      <c r="W3" s="773"/>
      <c r="X3" s="773"/>
      <c r="Y3" s="773"/>
    </row>
    <row r="4" spans="1:25" ht="69" customHeight="1">
      <c r="A4" s="753" t="s">
        <v>8</v>
      </c>
      <c r="B4" s="758" t="s">
        <v>4</v>
      </c>
      <c r="C4" s="758" t="s">
        <v>0</v>
      </c>
      <c r="D4" s="758" t="s">
        <v>27</v>
      </c>
      <c r="E4" s="754" t="s">
        <v>484</v>
      </c>
      <c r="F4" s="757" t="s">
        <v>485</v>
      </c>
      <c r="G4" s="757" t="s">
        <v>486</v>
      </c>
      <c r="H4" s="757" t="s">
        <v>487</v>
      </c>
      <c r="I4" s="757" t="s">
        <v>488</v>
      </c>
      <c r="J4" s="757" t="s">
        <v>489</v>
      </c>
      <c r="K4" s="763" t="s">
        <v>490</v>
      </c>
      <c r="L4" s="764"/>
      <c r="M4" s="764"/>
      <c r="N4" s="764"/>
      <c r="O4" s="764"/>
      <c r="P4" s="764"/>
      <c r="Q4" s="764"/>
      <c r="R4" s="764"/>
      <c r="S4" s="764"/>
      <c r="T4" s="764"/>
      <c r="U4" s="765"/>
      <c r="V4" s="761" t="s">
        <v>491</v>
      </c>
      <c r="W4" s="762"/>
      <c r="X4" s="762"/>
      <c r="Y4" s="753" t="s">
        <v>189</v>
      </c>
    </row>
    <row r="5" spans="1:25" ht="72" customHeight="1">
      <c r="A5" s="753"/>
      <c r="B5" s="774"/>
      <c r="C5" s="774"/>
      <c r="D5" s="774"/>
      <c r="E5" s="755"/>
      <c r="F5" s="757"/>
      <c r="G5" s="757"/>
      <c r="H5" s="757"/>
      <c r="I5" s="757"/>
      <c r="J5" s="757"/>
      <c r="K5" s="757" t="s">
        <v>492</v>
      </c>
      <c r="L5" s="757"/>
      <c r="M5" s="757"/>
      <c r="N5" s="757" t="s">
        <v>493</v>
      </c>
      <c r="O5" s="757"/>
      <c r="P5" s="757" t="s">
        <v>494</v>
      </c>
      <c r="Q5" s="757"/>
      <c r="R5" s="757" t="s">
        <v>495</v>
      </c>
      <c r="S5" s="757"/>
      <c r="T5" s="757" t="s">
        <v>496</v>
      </c>
      <c r="U5" s="757"/>
      <c r="V5" s="766" t="s">
        <v>497</v>
      </c>
      <c r="W5" s="758" t="s">
        <v>498</v>
      </c>
      <c r="X5" s="758" t="s">
        <v>499</v>
      </c>
      <c r="Y5" s="753"/>
    </row>
    <row r="6" spans="1:25" ht="109.5" customHeight="1">
      <c r="A6" s="753"/>
      <c r="B6" s="759"/>
      <c r="C6" s="759"/>
      <c r="D6" s="759"/>
      <c r="E6" s="756"/>
      <c r="F6" s="757"/>
      <c r="G6" s="757"/>
      <c r="H6" s="757"/>
      <c r="I6" s="757"/>
      <c r="J6" s="757"/>
      <c r="K6" s="492" t="s">
        <v>500</v>
      </c>
      <c r="L6" s="492" t="s">
        <v>501</v>
      </c>
      <c r="M6" s="492" t="s">
        <v>502</v>
      </c>
      <c r="N6" s="492" t="s">
        <v>503</v>
      </c>
      <c r="O6" s="492" t="s">
        <v>502</v>
      </c>
      <c r="P6" s="492" t="s">
        <v>503</v>
      </c>
      <c r="Q6" s="492" t="s">
        <v>502</v>
      </c>
      <c r="R6" s="492" t="s">
        <v>503</v>
      </c>
      <c r="S6" s="492" t="s">
        <v>502</v>
      </c>
      <c r="T6" s="492" t="s">
        <v>503</v>
      </c>
      <c r="U6" s="492" t="s">
        <v>502</v>
      </c>
      <c r="V6" s="767"/>
      <c r="W6" s="759"/>
      <c r="X6" s="759"/>
      <c r="Y6" s="753"/>
    </row>
    <row r="7" spans="1:109" s="509" customFormat="1" ht="54" customHeight="1">
      <c r="A7" s="493" t="s">
        <v>288</v>
      </c>
      <c r="B7" s="768" t="s">
        <v>652</v>
      </c>
      <c r="C7" s="769"/>
      <c r="D7" s="769"/>
      <c r="E7" s="769"/>
      <c r="F7" s="769"/>
      <c r="G7" s="769"/>
      <c r="H7" s="769"/>
      <c r="I7" s="769"/>
      <c r="J7" s="769"/>
      <c r="K7" s="769"/>
      <c r="L7" s="769"/>
      <c r="M7" s="769"/>
      <c r="N7" s="769"/>
      <c r="O7" s="769"/>
      <c r="P7" s="769"/>
      <c r="Q7" s="769"/>
      <c r="R7" s="769"/>
      <c r="S7" s="769"/>
      <c r="T7" s="769"/>
      <c r="U7" s="769"/>
      <c r="V7" s="769"/>
      <c r="W7" s="769"/>
      <c r="X7" s="769"/>
      <c r="Y7" s="770"/>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row>
    <row r="8" spans="1:25" ht="96" customHeight="1">
      <c r="A8" s="541">
        <v>1</v>
      </c>
      <c r="B8" s="542" t="s">
        <v>471</v>
      </c>
      <c r="C8" s="543" t="s">
        <v>457</v>
      </c>
      <c r="D8" s="544" t="s">
        <v>336</v>
      </c>
      <c r="E8" s="545">
        <v>1120</v>
      </c>
      <c r="F8" s="545">
        <v>1120</v>
      </c>
      <c r="G8" s="545">
        <v>1120</v>
      </c>
      <c r="H8" s="513"/>
      <c r="I8" s="513"/>
      <c r="J8" s="513"/>
      <c r="K8" s="513"/>
      <c r="L8" s="513"/>
      <c r="M8" s="513"/>
      <c r="N8" s="513"/>
      <c r="O8" s="513"/>
      <c r="P8" s="513"/>
      <c r="Q8" s="513"/>
      <c r="R8" s="513"/>
      <c r="S8" s="513"/>
      <c r="T8" s="513"/>
      <c r="U8" s="513"/>
      <c r="V8" s="513" t="s">
        <v>611</v>
      </c>
      <c r="W8" s="516" t="s">
        <v>651</v>
      </c>
      <c r="X8" s="516" t="s">
        <v>602</v>
      </c>
      <c r="Y8" s="512" t="s">
        <v>268</v>
      </c>
    </row>
    <row r="9" spans="1:25" ht="40.5">
      <c r="A9" s="541">
        <v>2</v>
      </c>
      <c r="B9" s="542" t="s">
        <v>472</v>
      </c>
      <c r="C9" s="543" t="s">
        <v>402</v>
      </c>
      <c r="D9" s="544" t="s">
        <v>390</v>
      </c>
      <c r="E9" s="545">
        <v>12000</v>
      </c>
      <c r="F9" s="545">
        <v>12000</v>
      </c>
      <c r="G9" s="545">
        <v>12000</v>
      </c>
      <c r="H9" s="513"/>
      <c r="I9" s="513"/>
      <c r="J9" s="513"/>
      <c r="K9" s="513"/>
      <c r="L9" s="513"/>
      <c r="M9" s="513"/>
      <c r="N9" s="513"/>
      <c r="O9" s="513"/>
      <c r="P9" s="513"/>
      <c r="Q9" s="513"/>
      <c r="R9" s="513"/>
      <c r="S9" s="513"/>
      <c r="T9" s="513"/>
      <c r="U9" s="513"/>
      <c r="V9" s="513" t="s">
        <v>611</v>
      </c>
      <c r="W9" s="516" t="s">
        <v>610</v>
      </c>
      <c r="X9" s="516"/>
      <c r="Y9" s="512" t="s">
        <v>268</v>
      </c>
    </row>
    <row r="10" spans="1:25" ht="81">
      <c r="A10" s="541">
        <v>3</v>
      </c>
      <c r="B10" s="542" t="s">
        <v>450</v>
      </c>
      <c r="C10" s="543" t="s">
        <v>402</v>
      </c>
      <c r="D10" s="544" t="s">
        <v>343</v>
      </c>
      <c r="E10" s="545">
        <v>1637</v>
      </c>
      <c r="F10" s="545">
        <v>1637</v>
      </c>
      <c r="G10" s="545">
        <v>1637</v>
      </c>
      <c r="H10" s="513"/>
      <c r="I10" s="513"/>
      <c r="J10" s="513"/>
      <c r="K10" s="513" t="s">
        <v>660</v>
      </c>
      <c r="L10" s="513"/>
      <c r="M10" s="513" t="s">
        <v>675</v>
      </c>
      <c r="N10" s="513"/>
      <c r="O10" s="513"/>
      <c r="P10" s="513"/>
      <c r="Q10" s="513" t="s">
        <v>215</v>
      </c>
      <c r="R10" s="513"/>
      <c r="S10" s="513"/>
      <c r="T10" s="513"/>
      <c r="U10" s="513"/>
      <c r="V10" s="513"/>
      <c r="W10" s="516"/>
      <c r="X10" s="516"/>
      <c r="Y10" s="512" t="s">
        <v>268</v>
      </c>
    </row>
    <row r="11" spans="1:25" ht="79.5" customHeight="1">
      <c r="A11" s="541">
        <v>4</v>
      </c>
      <c r="B11" s="546" t="s">
        <v>458</v>
      </c>
      <c r="C11" s="546" t="s">
        <v>473</v>
      </c>
      <c r="D11" s="547" t="s">
        <v>459</v>
      </c>
      <c r="E11" s="545">
        <v>6864</v>
      </c>
      <c r="F11" s="545">
        <v>865</v>
      </c>
      <c r="G11" s="545">
        <v>865</v>
      </c>
      <c r="H11" s="513"/>
      <c r="I11" s="513"/>
      <c r="J11" s="513"/>
      <c r="K11" s="513"/>
      <c r="L11" s="513"/>
      <c r="M11" s="513"/>
      <c r="N11" s="513"/>
      <c r="O11" s="513"/>
      <c r="P11" s="513"/>
      <c r="Q11" s="513"/>
      <c r="R11" s="513"/>
      <c r="S11" s="513"/>
      <c r="T11" s="513"/>
      <c r="U11" s="513"/>
      <c r="V11" s="513" t="s">
        <v>664</v>
      </c>
      <c r="W11" s="516" t="s">
        <v>665</v>
      </c>
      <c r="X11" s="516" t="s">
        <v>602</v>
      </c>
      <c r="Y11" s="512" t="s">
        <v>666</v>
      </c>
    </row>
    <row r="12" spans="1:25" ht="66">
      <c r="A12" s="541">
        <v>5</v>
      </c>
      <c r="B12" s="543" t="s">
        <v>453</v>
      </c>
      <c r="C12" s="543" t="s">
        <v>597</v>
      </c>
      <c r="D12" s="544" t="s">
        <v>343</v>
      </c>
      <c r="E12" s="548">
        <v>4272.3</v>
      </c>
      <c r="F12" s="549"/>
      <c r="G12" s="548">
        <v>2817.9</v>
      </c>
      <c r="H12" s="513"/>
      <c r="I12" s="513"/>
      <c r="J12" s="513"/>
      <c r="K12" s="513"/>
      <c r="L12" s="513"/>
      <c r="M12" s="513"/>
      <c r="N12" s="513"/>
      <c r="O12" s="513"/>
      <c r="P12" s="513"/>
      <c r="Q12" s="513"/>
      <c r="R12" s="513"/>
      <c r="S12" s="513"/>
      <c r="T12" s="513" t="s">
        <v>679</v>
      </c>
      <c r="U12" s="550" t="s">
        <v>667</v>
      </c>
      <c r="V12" s="513"/>
      <c r="W12" s="516"/>
      <c r="X12" s="516"/>
      <c r="Y12" s="512" t="s">
        <v>666</v>
      </c>
    </row>
    <row r="13" spans="1:25" ht="60.75">
      <c r="A13" s="541">
        <v>6</v>
      </c>
      <c r="B13" s="551" t="s">
        <v>469</v>
      </c>
      <c r="C13" s="551" t="s">
        <v>470</v>
      </c>
      <c r="D13" s="552" t="s">
        <v>336</v>
      </c>
      <c r="E13" s="553">
        <v>6586</v>
      </c>
      <c r="F13" s="549"/>
      <c r="G13" s="553">
        <v>6586</v>
      </c>
      <c r="H13" s="513"/>
      <c r="I13" s="513"/>
      <c r="J13" s="513"/>
      <c r="K13" s="513"/>
      <c r="L13" s="513"/>
      <c r="M13" s="513"/>
      <c r="N13" s="513"/>
      <c r="O13" s="513"/>
      <c r="P13" s="513"/>
      <c r="Q13" s="513"/>
      <c r="R13" s="513"/>
      <c r="S13" s="513"/>
      <c r="T13" s="513" t="s">
        <v>613</v>
      </c>
      <c r="U13" s="554">
        <v>6417</v>
      </c>
      <c r="V13" s="513"/>
      <c r="W13" s="516"/>
      <c r="X13" s="516"/>
      <c r="Y13" s="512" t="s">
        <v>666</v>
      </c>
    </row>
    <row r="14" spans="1:25" ht="56.25">
      <c r="A14" s="541">
        <v>7</v>
      </c>
      <c r="B14" s="555" t="s">
        <v>436</v>
      </c>
      <c r="C14" s="556" t="s">
        <v>437</v>
      </c>
      <c r="D14" s="557" t="s">
        <v>354</v>
      </c>
      <c r="E14" s="558">
        <v>4357</v>
      </c>
      <c r="F14" s="549"/>
      <c r="G14" s="558">
        <v>4357</v>
      </c>
      <c r="H14" s="513"/>
      <c r="I14" s="513"/>
      <c r="J14" s="513"/>
      <c r="K14" s="513"/>
      <c r="L14" s="513"/>
      <c r="M14" s="513"/>
      <c r="N14" s="513"/>
      <c r="O14" s="513"/>
      <c r="P14" s="513"/>
      <c r="Q14" s="513"/>
      <c r="R14" s="513"/>
      <c r="S14" s="513"/>
      <c r="T14" s="513" t="s">
        <v>676</v>
      </c>
      <c r="U14" s="513" t="s">
        <v>614</v>
      </c>
      <c r="V14" s="513"/>
      <c r="W14" s="516"/>
      <c r="X14" s="516"/>
      <c r="Y14" s="512" t="s">
        <v>666</v>
      </c>
    </row>
    <row r="15" spans="1:109" s="509" customFormat="1" ht="58.5" customHeight="1">
      <c r="A15" s="493" t="s">
        <v>289</v>
      </c>
      <c r="B15" s="768" t="s">
        <v>590</v>
      </c>
      <c r="C15" s="769"/>
      <c r="D15" s="769"/>
      <c r="E15" s="769"/>
      <c r="F15" s="769"/>
      <c r="G15" s="769"/>
      <c r="H15" s="769"/>
      <c r="I15" s="769"/>
      <c r="J15" s="769"/>
      <c r="K15" s="769"/>
      <c r="L15" s="769"/>
      <c r="M15" s="769"/>
      <c r="N15" s="769"/>
      <c r="O15" s="769"/>
      <c r="P15" s="769"/>
      <c r="Q15" s="769"/>
      <c r="R15" s="769"/>
      <c r="S15" s="769"/>
      <c r="T15" s="769"/>
      <c r="U15" s="769"/>
      <c r="V15" s="769"/>
      <c r="W15" s="769"/>
      <c r="X15" s="769"/>
      <c r="Y15" s="770"/>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c r="CK15" s="508"/>
      <c r="CL15" s="508"/>
      <c r="CM15" s="508"/>
      <c r="CN15" s="508"/>
      <c r="CO15" s="508"/>
      <c r="CP15" s="508"/>
      <c r="CQ15" s="508"/>
      <c r="CR15" s="508"/>
      <c r="CS15" s="508"/>
      <c r="CT15" s="508"/>
      <c r="CU15" s="508"/>
      <c r="CV15" s="508"/>
      <c r="CW15" s="508"/>
      <c r="CX15" s="508"/>
      <c r="CY15" s="508"/>
      <c r="CZ15" s="508"/>
      <c r="DA15" s="508"/>
      <c r="DB15" s="508"/>
      <c r="DC15" s="508"/>
      <c r="DD15" s="508"/>
      <c r="DE15" s="508"/>
    </row>
    <row r="16" spans="1:25" ht="121.5">
      <c r="A16" s="512">
        <v>1</v>
      </c>
      <c r="B16" s="559" t="s">
        <v>580</v>
      </c>
      <c r="C16" s="559" t="s">
        <v>581</v>
      </c>
      <c r="D16" s="512" t="s">
        <v>582</v>
      </c>
      <c r="E16" s="560">
        <v>381497</v>
      </c>
      <c r="F16" s="550" t="s">
        <v>583</v>
      </c>
      <c r="G16" s="550" t="s">
        <v>583</v>
      </c>
      <c r="H16" s="513"/>
      <c r="I16" s="513"/>
      <c r="J16" s="513"/>
      <c r="K16" s="513"/>
      <c r="L16" s="513"/>
      <c r="M16" s="513"/>
      <c r="N16" s="513" t="s">
        <v>677</v>
      </c>
      <c r="O16" s="513"/>
      <c r="P16" s="513"/>
      <c r="Q16" s="513"/>
      <c r="R16" s="513"/>
      <c r="S16" s="513"/>
      <c r="T16" s="513"/>
      <c r="U16" s="513"/>
      <c r="V16" s="513" t="s">
        <v>615</v>
      </c>
      <c r="W16" s="516"/>
      <c r="X16" s="516"/>
      <c r="Y16" s="512" t="s">
        <v>668</v>
      </c>
    </row>
    <row r="17" spans="1:25" ht="81">
      <c r="A17" s="512">
        <v>2</v>
      </c>
      <c r="B17" s="559" t="s">
        <v>584</v>
      </c>
      <c r="C17" s="559" t="s">
        <v>585</v>
      </c>
      <c r="D17" s="512" t="s">
        <v>336</v>
      </c>
      <c r="E17" s="560">
        <v>2375</v>
      </c>
      <c r="F17" s="513"/>
      <c r="G17" s="513" t="s">
        <v>586</v>
      </c>
      <c r="H17" s="513"/>
      <c r="I17" s="513"/>
      <c r="J17" s="513"/>
      <c r="K17" s="513"/>
      <c r="L17" s="513"/>
      <c r="M17" s="513"/>
      <c r="N17" s="513"/>
      <c r="O17" s="513"/>
      <c r="P17" s="513"/>
      <c r="Q17" s="513"/>
      <c r="R17" s="513"/>
      <c r="S17" s="513"/>
      <c r="T17" s="513"/>
      <c r="U17" s="513"/>
      <c r="V17" s="513" t="s">
        <v>611</v>
      </c>
      <c r="W17" s="516" t="s">
        <v>612</v>
      </c>
      <c r="X17" s="516"/>
      <c r="Y17" s="512" t="s">
        <v>268</v>
      </c>
    </row>
    <row r="18" spans="1:25" ht="182.25">
      <c r="A18" s="512">
        <v>3</v>
      </c>
      <c r="B18" s="559" t="s">
        <v>587</v>
      </c>
      <c r="C18" s="559" t="s">
        <v>588</v>
      </c>
      <c r="D18" s="512" t="s">
        <v>338</v>
      </c>
      <c r="E18" s="560">
        <v>32787</v>
      </c>
      <c r="F18" s="513"/>
      <c r="G18" s="513" t="s">
        <v>589</v>
      </c>
      <c r="H18" s="513"/>
      <c r="I18" s="513"/>
      <c r="J18" s="513"/>
      <c r="K18" s="513"/>
      <c r="L18" s="513"/>
      <c r="M18" s="513"/>
      <c r="N18" s="513"/>
      <c r="O18" s="513"/>
      <c r="P18" s="513"/>
      <c r="Q18" s="513"/>
      <c r="R18" s="513" t="s">
        <v>653</v>
      </c>
      <c r="S18" s="513" t="s">
        <v>654</v>
      </c>
      <c r="T18" s="513"/>
      <c r="U18" s="513"/>
      <c r="V18" s="513"/>
      <c r="W18" s="516"/>
      <c r="X18" s="516"/>
      <c r="Y18" s="512"/>
    </row>
    <row r="19" spans="1:25" ht="45" customHeight="1">
      <c r="A19" s="783" t="s">
        <v>803</v>
      </c>
      <c r="B19" s="784"/>
      <c r="C19" s="785"/>
      <c r="D19" s="512"/>
      <c r="E19" s="515">
        <f>SUM(E16:E18)+SUM(E8:E14)</f>
        <v>453495.3</v>
      </c>
      <c r="F19" s="515">
        <f>SUM(F16:F18)+SUM(F8:F14)</f>
        <v>15622</v>
      </c>
      <c r="G19" s="515">
        <f>SUM(G16:G18)+SUM(G8:G14)</f>
        <v>29382.9</v>
      </c>
      <c r="H19" s="515">
        <f>SUM(H16:H18)+SUM(H8:H14)</f>
        <v>0</v>
      </c>
      <c r="I19" s="515">
        <f>SUM(I16:I18)+SUM(I8:I14)</f>
        <v>0</v>
      </c>
      <c r="J19" s="515" t="s">
        <v>33</v>
      </c>
      <c r="K19" s="515"/>
      <c r="L19" s="515"/>
      <c r="M19" s="515"/>
      <c r="N19" s="515"/>
      <c r="O19" s="515"/>
      <c r="P19" s="515"/>
      <c r="Q19" s="515"/>
      <c r="R19" s="515"/>
      <c r="S19" s="515"/>
      <c r="T19" s="515"/>
      <c r="U19" s="515"/>
      <c r="V19" s="515"/>
      <c r="W19" s="516"/>
      <c r="X19" s="516"/>
      <c r="Y19" s="512"/>
    </row>
    <row r="20" spans="1:22" ht="26.25">
      <c r="A20" s="779"/>
      <c r="B20" s="779"/>
      <c r="C20" s="779"/>
      <c r="D20" s="779"/>
      <c r="E20" s="779"/>
      <c r="F20" s="779"/>
      <c r="G20" s="779"/>
      <c r="H20" s="779"/>
      <c r="I20" s="779"/>
      <c r="J20" s="779"/>
      <c r="K20" s="510"/>
      <c r="L20" s="510"/>
      <c r="M20" s="510"/>
      <c r="N20" s="510"/>
      <c r="O20" s="510"/>
      <c r="P20" s="510"/>
      <c r="Q20" s="510"/>
      <c r="R20" s="510"/>
      <c r="S20" s="510"/>
      <c r="T20" s="510"/>
      <c r="U20" s="510"/>
      <c r="V20" s="510"/>
    </row>
    <row r="21" spans="2:25" ht="39" customHeight="1">
      <c r="B21" s="760" t="s">
        <v>504</v>
      </c>
      <c r="C21" s="760"/>
      <c r="D21" s="760"/>
      <c r="E21" s="760"/>
      <c r="T21" s="760" t="s">
        <v>505</v>
      </c>
      <c r="U21" s="760"/>
      <c r="V21" s="760"/>
      <c r="W21" s="760"/>
      <c r="X21" s="760"/>
      <c r="Y21" s="760"/>
    </row>
    <row r="22" spans="20:25" ht="45" customHeight="1">
      <c r="T22" s="775" t="s">
        <v>506</v>
      </c>
      <c r="U22" s="775"/>
      <c r="V22" s="775"/>
      <c r="W22" s="775"/>
      <c r="X22" s="775"/>
      <c r="Y22" s="775"/>
    </row>
    <row r="28" spans="2:5" ht="33">
      <c r="B28" s="760" t="s">
        <v>806</v>
      </c>
      <c r="C28" s="760"/>
      <c r="D28" s="760"/>
      <c r="E28" s="760"/>
    </row>
  </sheetData>
  <sheetProtection/>
  <mergeCells count="32">
    <mergeCell ref="B28:E28"/>
    <mergeCell ref="A1:B1"/>
    <mergeCell ref="A2:Y2"/>
    <mergeCell ref="A3:Y3"/>
    <mergeCell ref="J4:J6"/>
    <mergeCell ref="K4:U4"/>
    <mergeCell ref="K5:M5"/>
    <mergeCell ref="I4:I6"/>
    <mergeCell ref="B21:E21"/>
    <mergeCell ref="T21:Y21"/>
    <mergeCell ref="V4:X4"/>
    <mergeCell ref="R5:S5"/>
    <mergeCell ref="P5:Q5"/>
    <mergeCell ref="Y4:Y6"/>
    <mergeCell ref="T5:U5"/>
    <mergeCell ref="N5:O5"/>
    <mergeCell ref="D4:D6"/>
    <mergeCell ref="E4:E6"/>
    <mergeCell ref="A4:A6"/>
    <mergeCell ref="F4:F6"/>
    <mergeCell ref="G4:G6"/>
    <mergeCell ref="H4:H6"/>
    <mergeCell ref="T22:Y22"/>
    <mergeCell ref="W5:W6"/>
    <mergeCell ref="X5:X6"/>
    <mergeCell ref="V5:V6"/>
    <mergeCell ref="A20:J20"/>
    <mergeCell ref="B7:Y7"/>
    <mergeCell ref="B15:Y15"/>
    <mergeCell ref="A19:C19"/>
    <mergeCell ref="C4:C6"/>
    <mergeCell ref="B4:B6"/>
  </mergeCells>
  <printOptions/>
  <pageMargins left="0.43" right="0.3" top="0.6" bottom="0.4" header="0.3" footer="0.3"/>
  <pageSetup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dimension ref="A1:DE18"/>
  <sheetViews>
    <sheetView zoomScale="70" zoomScaleNormal="70" zoomScalePageLayoutView="0" workbookViewId="0" topLeftCell="A1">
      <selection activeCell="D22" sqref="D22"/>
    </sheetView>
  </sheetViews>
  <sheetFormatPr defaultColWidth="9.140625" defaultRowHeight="12.75"/>
  <cols>
    <col min="1" max="1" width="7.421875" style="289" customWidth="1"/>
    <col min="2" max="2" width="20.7109375" style="290" customWidth="1"/>
    <col min="3" max="3" width="15.00390625" style="290" customWidth="1"/>
    <col min="4" max="4" width="10.7109375" style="290" customWidth="1"/>
    <col min="5" max="6" width="10.140625" style="291" customWidth="1"/>
    <col min="7" max="7" width="8.57421875" style="292" customWidth="1"/>
    <col min="8" max="8" width="10.00390625" style="292" customWidth="1"/>
    <col min="9" max="9" width="10.28125" style="292" customWidth="1"/>
    <col min="10" max="10" width="7.140625" style="292" bestFit="1" customWidth="1"/>
    <col min="11" max="11" width="6.28125" style="272" bestFit="1" customWidth="1"/>
    <col min="12" max="12" width="6.8515625" style="272" customWidth="1"/>
    <col min="13" max="13" width="6.140625" style="272" customWidth="1"/>
    <col min="14" max="14" width="7.57421875" style="272" customWidth="1"/>
    <col min="15" max="15" width="34.140625" style="269" customWidth="1"/>
    <col min="16" max="16" width="19.7109375" style="269" customWidth="1"/>
    <col min="17" max="17" width="17.7109375" style="269" customWidth="1"/>
    <col min="18" max="16384" width="9.140625" style="290" customWidth="1"/>
  </cols>
  <sheetData>
    <row r="1" spans="1:14" s="269" customFormat="1" ht="18.75">
      <c r="A1" s="817" t="s">
        <v>176</v>
      </c>
      <c r="B1" s="817"/>
      <c r="E1" s="270"/>
      <c r="F1" s="270"/>
      <c r="G1" s="271"/>
      <c r="H1" s="271"/>
      <c r="I1" s="271"/>
      <c r="J1" s="271"/>
      <c r="K1" s="272"/>
      <c r="L1" s="272"/>
      <c r="M1" s="272"/>
      <c r="N1" s="272"/>
    </row>
    <row r="2" spans="1:14" s="269" customFormat="1" ht="18.75">
      <c r="A2" s="268"/>
      <c r="B2" s="268"/>
      <c r="E2" s="270"/>
      <c r="F2" s="270"/>
      <c r="G2" s="271"/>
      <c r="H2" s="271"/>
      <c r="I2" s="271"/>
      <c r="J2" s="271"/>
      <c r="K2" s="272"/>
      <c r="L2" s="272"/>
      <c r="M2" s="272"/>
      <c r="N2" s="272"/>
    </row>
    <row r="3" spans="1:18" s="274" customFormat="1" ht="57" customHeight="1">
      <c r="A3" s="749" t="s">
        <v>560</v>
      </c>
      <c r="B3" s="749"/>
      <c r="C3" s="749"/>
      <c r="D3" s="749"/>
      <c r="E3" s="749"/>
      <c r="F3" s="749"/>
      <c r="G3" s="749"/>
      <c r="H3" s="749"/>
      <c r="I3" s="749"/>
      <c r="J3" s="749"/>
      <c r="K3" s="749"/>
      <c r="L3" s="749"/>
      <c r="M3" s="749"/>
      <c r="N3" s="749"/>
      <c r="O3" s="749"/>
      <c r="P3" s="749"/>
      <c r="Q3" s="749"/>
      <c r="R3" s="273"/>
    </row>
    <row r="4" spans="1:17" s="274" customFormat="1" ht="18.75">
      <c r="A4" s="88"/>
      <c r="B4" s="88"/>
      <c r="C4" s="88"/>
      <c r="D4" s="88"/>
      <c r="E4" s="88"/>
      <c r="F4" s="88"/>
      <c r="G4" s="88"/>
      <c r="H4" s="88"/>
      <c r="I4" s="88"/>
      <c r="J4" s="88"/>
      <c r="K4" s="88"/>
      <c r="L4" s="88"/>
      <c r="M4" s="88"/>
      <c r="N4" s="88"/>
      <c r="O4" s="88"/>
      <c r="P4" s="88"/>
      <c r="Q4" s="88"/>
    </row>
    <row r="5" spans="1:17" s="274" customFormat="1" ht="18.75">
      <c r="A5" s="88"/>
      <c r="B5" s="88"/>
      <c r="C5" s="88"/>
      <c r="D5" s="88"/>
      <c r="E5" s="88"/>
      <c r="F5" s="88"/>
      <c r="G5" s="88"/>
      <c r="H5" s="88"/>
      <c r="I5" s="88"/>
      <c r="J5" s="88"/>
      <c r="K5" s="88"/>
      <c r="L5" s="88"/>
      <c r="M5" s="88"/>
      <c r="N5" s="88"/>
      <c r="O5" s="88"/>
      <c r="P5" s="88"/>
      <c r="Q5" s="88"/>
    </row>
    <row r="6" spans="1:36" s="275" customFormat="1" ht="27" customHeight="1">
      <c r="A6" s="813" t="s">
        <v>8</v>
      </c>
      <c r="B6" s="813" t="s">
        <v>444</v>
      </c>
      <c r="C6" s="813" t="s">
        <v>0</v>
      </c>
      <c r="D6" s="813" t="s">
        <v>561</v>
      </c>
      <c r="E6" s="819" t="s">
        <v>466</v>
      </c>
      <c r="F6" s="815" t="s">
        <v>9</v>
      </c>
      <c r="G6" s="811" t="s">
        <v>38</v>
      </c>
      <c r="H6" s="811"/>
      <c r="I6" s="811"/>
      <c r="J6" s="811"/>
      <c r="K6" s="811"/>
      <c r="L6" s="811"/>
      <c r="M6" s="811"/>
      <c r="N6" s="811"/>
      <c r="O6" s="813" t="s">
        <v>39</v>
      </c>
      <c r="P6" s="813" t="s">
        <v>562</v>
      </c>
      <c r="Q6" s="813" t="s">
        <v>41</v>
      </c>
      <c r="R6" s="88"/>
      <c r="S6" s="88"/>
      <c r="T6" s="88"/>
      <c r="U6" s="88"/>
      <c r="V6" s="88"/>
      <c r="W6" s="88"/>
      <c r="X6" s="88"/>
      <c r="Y6" s="88"/>
      <c r="Z6" s="88"/>
      <c r="AA6" s="88"/>
      <c r="AB6" s="88"/>
      <c r="AC6" s="88"/>
      <c r="AD6" s="88"/>
      <c r="AE6" s="88"/>
      <c r="AF6" s="88"/>
      <c r="AG6" s="88"/>
      <c r="AH6" s="88"/>
      <c r="AI6" s="88"/>
      <c r="AJ6" s="88"/>
    </row>
    <row r="7" spans="1:105" s="279" customFormat="1" ht="56.25" customHeight="1">
      <c r="A7" s="814"/>
      <c r="B7" s="814"/>
      <c r="C7" s="814"/>
      <c r="D7" s="814"/>
      <c r="E7" s="819"/>
      <c r="F7" s="816"/>
      <c r="G7" s="365" t="s">
        <v>42</v>
      </c>
      <c r="H7" s="276" t="s">
        <v>43</v>
      </c>
      <c r="I7" s="276" t="s">
        <v>44</v>
      </c>
      <c r="J7" s="276" t="s">
        <v>45</v>
      </c>
      <c r="K7" s="277" t="s">
        <v>46</v>
      </c>
      <c r="L7" s="277" t="s">
        <v>47</v>
      </c>
      <c r="M7" s="277" t="s">
        <v>48</v>
      </c>
      <c r="N7" s="277" t="s">
        <v>49</v>
      </c>
      <c r="O7" s="814"/>
      <c r="P7" s="814"/>
      <c r="Q7" s="814"/>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c r="CA7" s="278"/>
      <c r="CB7" s="278"/>
      <c r="CC7" s="278"/>
      <c r="CD7" s="278"/>
      <c r="CE7" s="278"/>
      <c r="CF7" s="278"/>
      <c r="CG7" s="278"/>
      <c r="CH7" s="278"/>
      <c r="CI7" s="278"/>
      <c r="CJ7" s="278"/>
      <c r="CK7" s="278"/>
      <c r="CL7" s="278"/>
      <c r="CM7" s="278"/>
      <c r="CN7" s="278"/>
      <c r="CO7" s="278"/>
      <c r="CP7" s="278"/>
      <c r="CQ7" s="278"/>
      <c r="CR7" s="278"/>
      <c r="CS7" s="278"/>
      <c r="CT7" s="278"/>
      <c r="CU7" s="278"/>
      <c r="CV7" s="278"/>
      <c r="CW7" s="278"/>
      <c r="CX7" s="278"/>
      <c r="CY7" s="278"/>
      <c r="CZ7" s="278"/>
      <c r="DA7" s="278"/>
    </row>
    <row r="8" spans="1:17" s="281" customFormat="1" ht="112.5" customHeight="1">
      <c r="A8" s="367">
        <v>1</v>
      </c>
      <c r="B8" s="382" t="s">
        <v>352</v>
      </c>
      <c r="C8" s="336" t="s">
        <v>350</v>
      </c>
      <c r="D8" s="241" t="s">
        <v>333</v>
      </c>
      <c r="E8" s="368" t="s">
        <v>148</v>
      </c>
      <c r="F8" s="379">
        <v>3730</v>
      </c>
      <c r="G8" s="369">
        <f>F8-J8</f>
        <v>2231</v>
      </c>
      <c r="H8" s="370"/>
      <c r="I8" s="370"/>
      <c r="J8" s="379">
        <v>1499</v>
      </c>
      <c r="K8" s="280"/>
      <c r="L8" s="280"/>
      <c r="M8" s="280"/>
      <c r="N8" s="267"/>
      <c r="O8" s="157" t="s">
        <v>429</v>
      </c>
      <c r="P8" s="75"/>
      <c r="Q8" s="75" t="s">
        <v>467</v>
      </c>
    </row>
    <row r="9" spans="1:17" s="269" customFormat="1" ht="177" customHeight="1">
      <c r="A9" s="367">
        <v>2</v>
      </c>
      <c r="B9" s="382" t="s">
        <v>353</v>
      </c>
      <c r="C9" s="336" t="s">
        <v>350</v>
      </c>
      <c r="D9" s="241" t="s">
        <v>334</v>
      </c>
      <c r="E9" s="368" t="s">
        <v>148</v>
      </c>
      <c r="F9" s="379">
        <v>3016</v>
      </c>
      <c r="G9" s="370"/>
      <c r="H9" s="370"/>
      <c r="I9" s="370"/>
      <c r="J9" s="379">
        <v>3016</v>
      </c>
      <c r="K9" s="283"/>
      <c r="L9" s="283"/>
      <c r="M9" s="283"/>
      <c r="N9" s="282"/>
      <c r="O9" s="323" t="s">
        <v>420</v>
      </c>
      <c r="P9" s="75"/>
      <c r="Q9" s="75" t="s">
        <v>468</v>
      </c>
    </row>
    <row r="10" spans="1:17" s="288" customFormat="1" ht="18.75">
      <c r="A10" s="112"/>
      <c r="B10" s="284" t="s">
        <v>51</v>
      </c>
      <c r="C10" s="284"/>
      <c r="D10" s="284"/>
      <c r="E10" s="285">
        <f>SUM(E8:E9)</f>
        <v>0</v>
      </c>
      <c r="F10" s="376">
        <f>SUM(F8:F9)</f>
        <v>6746</v>
      </c>
      <c r="G10" s="376">
        <f>SUM(G8:G9)</f>
        <v>2231</v>
      </c>
      <c r="H10" s="286">
        <f>SUM(H8:H9)</f>
        <v>0</v>
      </c>
      <c r="I10" s="286">
        <f>SUM(I8:I9)</f>
        <v>0</v>
      </c>
      <c r="J10" s="287">
        <v>0</v>
      </c>
      <c r="K10" s="287">
        <v>0</v>
      </c>
      <c r="L10" s="287">
        <v>0</v>
      </c>
      <c r="M10" s="287">
        <v>0</v>
      </c>
      <c r="N10" s="285">
        <f>SUM(N8:N9)</f>
        <v>0</v>
      </c>
      <c r="O10" s="284"/>
      <c r="P10" s="284"/>
      <c r="Q10" s="284"/>
    </row>
    <row r="12" spans="2:109" s="440" customFormat="1" ht="30" customHeight="1">
      <c r="B12" s="812" t="s">
        <v>504</v>
      </c>
      <c r="C12" s="812"/>
      <c r="D12" s="812"/>
      <c r="E12" s="812"/>
      <c r="F12" s="441"/>
      <c r="G12" s="441"/>
      <c r="H12" s="441"/>
      <c r="N12" s="812" t="s">
        <v>505</v>
      </c>
      <c r="O12" s="812"/>
      <c r="P12" s="812"/>
      <c r="Q12" s="442"/>
      <c r="R12" s="442"/>
      <c r="S12" s="442"/>
      <c r="T12" s="442"/>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row>
    <row r="13" spans="2:109" s="1" customFormat="1" ht="27" customHeight="1">
      <c r="B13" s="2"/>
      <c r="C13" s="2"/>
      <c r="E13" s="438"/>
      <c r="F13" s="437"/>
      <c r="G13" s="437"/>
      <c r="H13" s="437"/>
      <c r="N13" s="818" t="s">
        <v>506</v>
      </c>
      <c r="O13" s="818"/>
      <c r="P13" s="818"/>
      <c r="Q13" s="439"/>
      <c r="R13" s="439"/>
      <c r="S13" s="439"/>
      <c r="T13" s="439"/>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row>
    <row r="18" spans="2:5" ht="18.75">
      <c r="B18" s="812" t="s">
        <v>806</v>
      </c>
      <c r="C18" s="812"/>
      <c r="D18" s="812"/>
      <c r="E18" s="812"/>
    </row>
  </sheetData>
  <sheetProtection/>
  <mergeCells count="16">
    <mergeCell ref="B18:E18"/>
    <mergeCell ref="Q6:Q7"/>
    <mergeCell ref="A1:B1"/>
    <mergeCell ref="A3:Q3"/>
    <mergeCell ref="A6:A7"/>
    <mergeCell ref="B6:B7"/>
    <mergeCell ref="C6:C7"/>
    <mergeCell ref="D6:D7"/>
    <mergeCell ref="N13:P13"/>
    <mergeCell ref="E6:E7"/>
    <mergeCell ref="G6:N6"/>
    <mergeCell ref="B12:E12"/>
    <mergeCell ref="N12:P12"/>
    <mergeCell ref="O6:O7"/>
    <mergeCell ref="F6:F7"/>
    <mergeCell ref="P6:P7"/>
  </mergeCells>
  <printOptions/>
  <pageMargins left="0.43" right="0.24" top="0.75" bottom="0.4" header="0.3" footer="0.3"/>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Thuan DD</dc:creator>
  <cp:keywords/>
  <dc:description/>
  <cp:lastModifiedBy>Admin</cp:lastModifiedBy>
  <cp:lastPrinted>2020-02-05T07:40:31Z</cp:lastPrinted>
  <dcterms:created xsi:type="dcterms:W3CDTF">2014-11-06T00:04:53Z</dcterms:created>
  <dcterms:modified xsi:type="dcterms:W3CDTF">2020-03-06T03:34:53Z</dcterms:modified>
  <cp:category/>
  <cp:version/>
  <cp:contentType/>
  <cp:contentStatus/>
</cp:coreProperties>
</file>