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5" windowWidth="7680" windowHeight="8265" tabRatio="729" activeTab="0"/>
  </bookViews>
  <sheets>
    <sheet name="Biểu 05" sheetId="1" r:id="rId1"/>
    <sheet name="00000000" sheetId="2" state="veryHidden" r:id="rId2"/>
    <sheet name="10000000" sheetId="3" state="veryHidden" r:id="rId3"/>
  </sheets>
  <definedNames>
    <definedName name="_xlnm._FilterDatabase" localSheetId="0" hidden="1">'Biểu 05'!$D$4:$E$99</definedName>
    <definedName name="_xlnm.Print_Titles" localSheetId="0">'Biểu 05'!$3:$4</definedName>
    <definedName name="_xlnm.Print_Titles">#N/A</definedName>
  </definedNames>
  <calcPr fullCalcOnLoad="1"/>
</workbook>
</file>

<file path=xl/sharedStrings.xml><?xml version="1.0" encoding="utf-8"?>
<sst xmlns="http://schemas.openxmlformats.org/spreadsheetml/2006/main" count="630" uniqueCount="299">
  <si>
    <t>I</t>
  </si>
  <si>
    <t>Chủ đầu tư</t>
  </si>
  <si>
    <t>Địa điểm</t>
  </si>
  <si>
    <t>Xã</t>
  </si>
  <si>
    <t>Huyện</t>
  </si>
  <si>
    <t>Mục đích sử dụng đất</t>
  </si>
  <si>
    <t>Diện tích cần thu hồi
(m2)</t>
  </si>
  <si>
    <t>Diện tích sử dụng đất
 trồng lúa
(m2)</t>
  </si>
  <si>
    <t>Cơ sở để triển khai dự án</t>
  </si>
  <si>
    <t>A</t>
  </si>
  <si>
    <t>Thành phố Long Xuyên</t>
  </si>
  <si>
    <t xml:space="preserve"> </t>
  </si>
  <si>
    <t>TT</t>
  </si>
  <si>
    <t>Căn cứ pháp lý thu hồi đất và chuyển mục đích sử dụng đất trồng lúa</t>
  </si>
  <si>
    <t>Tên công trình, dự án</t>
  </si>
  <si>
    <t>Tổng 
diện tích
(m2)</t>
  </si>
  <si>
    <t>Nguồn vốn</t>
  </si>
  <si>
    <t>DỰ ÁN CẦN THU HỒI ĐẤT VÀ CÓ SỬ DỤNG ĐẤT TRỒNG LÚA</t>
  </si>
  <si>
    <t>Bình Đức</t>
  </si>
  <si>
    <t>UBND thành phố Long Xuyên</t>
  </si>
  <si>
    <t>Trường Mẫu giáo Vàng Anh (điểm chính)</t>
  </si>
  <si>
    <t>Long Xuyên</t>
  </si>
  <si>
    <t>Quyết định số 3121/QĐ-UBND ngày 31/10/2016 của UBND tỉnh về việc phê duyệt dự án đầu tư xây dựng Trường Mẫu giáo Vàng Anh (điểm chính).</t>
  </si>
  <si>
    <t>Tỉnh, huyện</t>
  </si>
  <si>
    <t>Tỉnh, thành phố</t>
  </si>
  <si>
    <t>Bình Khánh</t>
  </si>
  <si>
    <t>Đường hẻm Quản Cơ Thành - Nguyễn Thanh Sơn</t>
  </si>
  <si>
    <t>Nâng cấp, mở rộng đường tỉnh 943 (đoạn Ngã ba đường số 1 đến cầu Phú Hòa)</t>
  </si>
  <si>
    <t>Sở Giao thông Vận tải</t>
  </si>
  <si>
    <t>Mỹ Hòa</t>
  </si>
  <si>
    <t>Quyết định số 1569/QĐ-UBND ngày 12/9/2014 của UBND tỉnh về việc điều chỉnh, bổ sung dự án đầu tư xây dựng công trình Nâng cấp, mở rộng đường tỉnh 943 (đoạn Ngã ba đường số 1 đến cầu Phú Hòa).</t>
  </si>
  <si>
    <t>Tỉnh, BOT</t>
  </si>
  <si>
    <t>Trụ sở Ban Quản lý dự án đầu tư xây dựng và Khu vực phát triển đô thị An Giang</t>
  </si>
  <si>
    <t>Ban Quản lý dự án đầu tư xây dựng và Khu vực phát triển đô thị An Giang</t>
  </si>
  <si>
    <t>Quyết định số 3055/QĐ-UBND ngày 31/10/2016 của UBND tỉnh về việc phê duyệt báo cáo kinh tế kỹ thuật đầu tư xây dựng Trụ sở Ban Quản lý dự án đầu tư xây dựng và Khu vực phát triển đô thị An Giang.</t>
  </si>
  <si>
    <t>Tỉnh</t>
  </si>
  <si>
    <t>II</t>
  </si>
  <si>
    <t>Thành phố Châu Đốc</t>
  </si>
  <si>
    <t>Núi Sam</t>
  </si>
  <si>
    <t>UBND thành phố Châu Đốc</t>
  </si>
  <si>
    <t>Tuyến đường đoạn từ đường tránh Quốc lộ 91 đến chợ Vĩnh Đông</t>
  </si>
  <si>
    <t>Châu Đốc</t>
  </si>
  <si>
    <t>III</t>
  </si>
  <si>
    <t>Thị xã Tân Châu</t>
  </si>
  <si>
    <t>Long Phú</t>
  </si>
  <si>
    <t>Công ty Điện lực An Giang</t>
  </si>
  <si>
    <t>Lộ ra 22kV máy T1 trạm 110/220kV Phú Châu</t>
  </si>
  <si>
    <t>Tân Châu</t>
  </si>
  <si>
    <t>Doanh nghiệp</t>
  </si>
  <si>
    <t>IV</t>
  </si>
  <si>
    <t>Huyện An Phú</t>
  </si>
  <si>
    <t>An Phú</t>
  </si>
  <si>
    <t>Khánh An</t>
  </si>
  <si>
    <t>UBND huyện An Phú</t>
  </si>
  <si>
    <t>Nâng cấp, mở rộng hệ thống thủy lợi nội đồng vùng rau màu xã Khánh An</t>
  </si>
  <si>
    <t>Nhơn Hội</t>
  </si>
  <si>
    <t>Trường Mẫu giáo Nhơn Hội (điểm chính)</t>
  </si>
  <si>
    <t>Quyết định số 220/QĐ-UBND ngày 16/01/2017 của UBND tỉnh về việc phê duyệt chủ trương đầu tư dự án Trường Mẫu giáo Nhơn Hội (điểm chính).</t>
  </si>
  <si>
    <t>Trung ương, tỉnh</t>
  </si>
  <si>
    <t>Trung ương</t>
  </si>
  <si>
    <t>V</t>
  </si>
  <si>
    <t>Huyện Châu Thành</t>
  </si>
  <si>
    <t>Hòa Bình Thạnh</t>
  </si>
  <si>
    <t>UBND huyện Châu Thành</t>
  </si>
  <si>
    <t>Trường Mẫu giáo Hòa Bình Thạnh</t>
  </si>
  <si>
    <t>Cần Đăng</t>
  </si>
  <si>
    <t>Trường Mẫu giáo Cần Đăng (điểm chính)</t>
  </si>
  <si>
    <t>Châu Thành</t>
  </si>
  <si>
    <t>Quyết định số 3621/QĐ-UBND ngày 22/12/2016 của UBND tỉnh về việc phê duyệt điều chỉnh chủ trương đầu tư Mẫu giáo Hòa Bình Thạnh.</t>
  </si>
  <si>
    <t>Vĩnh An</t>
  </si>
  <si>
    <t>Trường Mẫu giáo Vĩnh An (điểm chính TH A Vĩnh An)</t>
  </si>
  <si>
    <t>- Quyết định số 03/QĐ-SKHĐT ngày 09/01/2017 của Sở Kế hoạch và Đầu tư về việc phân khai kế hoạch danh mục và vốn đầu tư xây dựng năm 2017 Đề án Phổ cập giáo dục mầm non cho trẻ em 05 tuổi.
- Quyết định số 3465/QĐ-UBND ngày 07/12/2016 của UBND tỉnh về việc phê duyệt điều chỉnh báo cáo điều chỉnh chủ trương đầu tư dự án Trường Mẫu giáo Vĩnh An (điểm chính TH A Vĩnh An).</t>
  </si>
  <si>
    <t>Tân Phú</t>
  </si>
  <si>
    <t>Tổng Công ty Điện lực miền Nam</t>
  </si>
  <si>
    <t>Đường dây 110kV Tri Tôn - Thoại Sơn</t>
  </si>
  <si>
    <t>Công văn số 492/UBND-KTN ngày 29/3/2017 của UBND tỉnh thồng nhất hướng tuyến các Đường dây 110kV Tri Tôn - Thoại Sơn.</t>
  </si>
  <si>
    <t>Huyện Chợ Mới</t>
  </si>
  <si>
    <t>VI</t>
  </si>
  <si>
    <t>Kiến Thành</t>
  </si>
  <si>
    <t>UBND huyện Chợ Mới</t>
  </si>
  <si>
    <t>Trụ sở UBND xã Kiến Thành</t>
  </si>
  <si>
    <t>Chợ Mới</t>
  </si>
  <si>
    <t>Công văn số 492/UBND-KTN ngày 29/3/2017 của UBND tỉnh thống nhất hướng tuyến các Đường dây 110kV Tri Tôn - Thoại Sơn.</t>
  </si>
  <si>
    <t>Quyết định số 3098/QĐ-UBND ngày 31/10/2016 của UBND tỉnh về việc phê duyệt báo cáo kinh tế kỹ thuật đầu tư xây dựng Trụ sở UBND xã Kiến Thành.</t>
  </si>
  <si>
    <t>Mỹ Hội Đông</t>
  </si>
  <si>
    <t>Đường tránh khu sạt lở</t>
  </si>
  <si>
    <t>Trường Tiểu học A Mỹ Hội Đông</t>
  </si>
  <si>
    <t>Cụm dân cư ấp Mỹ Hòa</t>
  </si>
  <si>
    <t>Đường vào Trường Mẫu giáo Kiến Thành (điểm chính)</t>
  </si>
  <si>
    <t>Công văn số 1657/VPUBND-KGVX ngày 24/4/2017 của UBND tỉnh về việc chấp thuận chủ trương bổ sung hạng mục Đường vào trường của dự án Trường Mẫu giáo Kiến Thành (điểm chính).</t>
  </si>
  <si>
    <t>VII</t>
  </si>
  <si>
    <t>Huyện Phú Tân</t>
  </si>
  <si>
    <t>Phú Mỹ</t>
  </si>
  <si>
    <t>UBND huyện Phú Tân</t>
  </si>
  <si>
    <t>Phú Tân</t>
  </si>
  <si>
    <t>VIII</t>
  </si>
  <si>
    <t>Huyện Tịnh Biên</t>
  </si>
  <si>
    <t>Vĩnh Trung</t>
  </si>
  <si>
    <t>UBND huyện Tịnh Biên</t>
  </si>
  <si>
    <t>Trường Mầm non Hoa Lan (điểm chính mới)</t>
  </si>
  <si>
    <t>Tịnh Biên</t>
  </si>
  <si>
    <t>Quyết định số 3149/QĐUBND ngày 31/10/2016 của UBND tỉnh về việc phê duyệt báo cáo kinh tế kỹ thuật đầu tư xây dựng Trường Mầm non Hoa Lan (điểm chính mới).</t>
  </si>
  <si>
    <t>Tân lập</t>
  </si>
  <si>
    <t>An Cư</t>
  </si>
  <si>
    <t>Nạo vét kênh hậu Tuyến dân cư Nam Kênh Vịnh Tre</t>
  </si>
  <si>
    <t>Huyện Thoại Sơn</t>
  </si>
  <si>
    <t>IX</t>
  </si>
  <si>
    <t>Định Thành</t>
  </si>
  <si>
    <t>UBND huyện Thoại Sơn</t>
  </si>
  <si>
    <t>Trường Tiểu học A Định Thành (điểm chính) Hòa Thạnh</t>
  </si>
  <si>
    <t>Thoại Sơn</t>
  </si>
  <si>
    <t>Quyết định số 3122/QĐ-UBND ngày 31/10/2016 của UBND tỉnh phê duyệt báo cáo kinh tế kỹ thuật đầu tư xây dựng công trình Trường Tiểu học A Định Thành (điểm chính) Hòa Thạnh.</t>
  </si>
  <si>
    <t>Óc Eo</t>
  </si>
  <si>
    <t>Nghiên cứu khu di tích khảo cổ Óc Eo - Ba Thê</t>
  </si>
  <si>
    <t>Phú Hòa</t>
  </si>
  <si>
    <t>Định Thành, Tây Phú, Mỹ Phú Đông, Định Mỹ, Định Thành</t>
  </si>
  <si>
    <t>X</t>
  </si>
  <si>
    <t>Huyện Tri Tôn</t>
  </si>
  <si>
    <t>Châu Lăng, Núi Tô, Tà Đảnh</t>
  </si>
  <si>
    <t>Tri Tôn</t>
  </si>
  <si>
    <t>Ba Chúc</t>
  </si>
  <si>
    <t>UBND huyện Tri Tôn</t>
  </si>
  <si>
    <t>Nâng cấp trạm bơm cấp 1, kênh chính - Trạm bơm An Bình, Núi Nước</t>
  </si>
  <si>
    <t>Nâng cấp kênh chính N2 cống tiêu lũ núi - Trạm bơm An Bình, Núi Nước</t>
  </si>
  <si>
    <t>Núi Tô</t>
  </si>
  <si>
    <t>Sân đua bò huyện Tri Tôn</t>
  </si>
  <si>
    <t>Quyết định số 3144/QĐ-UBND ngày 15/6/2016 của UBND huyện Tri Tôn về việc phê duyệt báo cáo kinh tế kỹ thuật xây dựng công trình Nâng cấp trạm bơm cấp 1, kênh chính - Trạm bơm An Bình, Núi Nước.</t>
  </si>
  <si>
    <t>Quyết định số 3145/QĐ-UBND ngày 15/6/2016 của UBND huyện Tri Tôn về việc phê duyệt báo cáo kinh tế kỹ thuật xây dựng công trình Nâng cấp kênh chính N2 cống tiêu lũ núi - Trạm bơm An Bình, Núi Nước.</t>
  </si>
  <si>
    <t>Cơ sở giáo dục và đào tạo</t>
  </si>
  <si>
    <t xml:space="preserve">- Thu hồi đất theo điểm a khoản 3 Điều 62  Luật Đất đai.
- Chuyển mục đích sử dụng đất trồng lúa theo điểm b khoản 1 Điều 58 Luật Đất đai. </t>
  </si>
  <si>
    <t>Công trình giao thông</t>
  </si>
  <si>
    <t>Công trình thủy lợi</t>
  </si>
  <si>
    <t>Trụ sở 
cơ quan</t>
  </si>
  <si>
    <t xml:space="preserve">- Thu hồi đất theo điểm b khoản 3 Điều 62  Luật Đất đai.
- Chuyển mục đích sử dụng đất trồng lúa theo điểm b khoản 1 Điều 58 Luật Đất đai. </t>
  </si>
  <si>
    <t>Công trình điện lực</t>
  </si>
  <si>
    <t>Cụm dân cư</t>
  </si>
  <si>
    <t>Công trình 
điện lực</t>
  </si>
  <si>
    <t xml:space="preserve">- Thu hồi đất theo điểm d khoản 3 Điều 62  Luật Đất đai.
- Chuyển mục đích sử dụng đất trồng lúa theo điểm b khoản 1 Điều 58 Luật Đất đai. </t>
  </si>
  <si>
    <t>Công trình di tích 
lịch sử, văn hóa</t>
  </si>
  <si>
    <t>Công trình 
thể thao</t>
  </si>
  <si>
    <t xml:space="preserve">- Thu hồi đất theo điểm c khoản 3 Điều 62  Luật Đất đai.
- Chuyển mục đích sử dụng đất trồng lúa theo điểm b khoản 1 Điều 58 Luật Đất đai. </t>
  </si>
  <si>
    <t>B</t>
  </si>
  <si>
    <t>DỰ ÁN THU HỒI ĐẤT (KHÔNG SỬ DỤNG ĐẤT TRỒNG LÚA)</t>
  </si>
  <si>
    <t>Mỹ Phước</t>
  </si>
  <si>
    <t xml:space="preserve">Bệnh viện đa khoa Trung tâm An Giang </t>
  </si>
  <si>
    <t>Kho lưu trữ hồ sơ và Cơ sở nhân đạo Bệnh viện đa khoa Trung tâm An Giang</t>
  </si>
  <si>
    <t>Mỹ Thạnh</t>
  </si>
  <si>
    <t>Công ty Cổ phần Cảng An Giang</t>
  </si>
  <si>
    <t>Mở rộng Cảng Mỹ Thới</t>
  </si>
  <si>
    <t>Trường Mẫu giáo Hoa Phượng</t>
  </si>
  <si>
    <t>Mỹ Quý</t>
  </si>
  <si>
    <t>Trường Mẫu giáo Hoa Cúc (điểm chính)</t>
  </si>
  <si>
    <t>Mỹ Khánh</t>
  </si>
  <si>
    <t>Đường liên xã Mỹ Khánh (cầu Cái Chiêng - cầu Tầm Vu)</t>
  </si>
  <si>
    <t>Quyết định số 2374/QĐ-UBND ngày 24/8/2016 của UBND tỉnh về việc phê duyệt điều chỉnh, bổ sung dự án đầu tư xây dựng Trường Mẫu giáo Hoa Phượng.</t>
  </si>
  <si>
    <t>Quyết định số 3137/QĐ-UBND ngày 31/10/2016 của UBND tỉnh về việc phê duyệt dự án đầu tư xây dựng Trường Mẫu giáo Hoa Cúc (điểm chính).</t>
  </si>
  <si>
    <t>Quyết định số 120/QĐ-UBND ngày 11/01/2017 của UBND tỉnh về việc phê duyệt báo cáo kinh tế kỹ thuật đầu tư xây dựng công trình Đường liên xã Mỹ Khánh (cầu Cái Chiêng - cầu Tầm Vu).</t>
  </si>
  <si>
    <t>Công trình 
y tế</t>
  </si>
  <si>
    <t>Nâng cấp mở rộng đường Cái Sao - Bờ Hồ (cầu Mương Sơn Trắng đến cầu sắt Ba Khuỳnh)</t>
  </si>
  <si>
    <t>Trường Chính trị Tôn Đức Thắng</t>
  </si>
  <si>
    <t>Mở rộng Trường Chính trị Tôn Đức Thắng</t>
  </si>
  <si>
    <t>Quyết định số 2206/QĐ-UBND ngày 31/10/2016 của UBND thành phố Long Xuyên về việc phê duyệt chủ trương đầu tư dự án Nâng cấp mở rộng đường Cái Sao - Bờ Hồ (cầu Mương Sơn Trắng đến cầu sắt Ba Khuỳnh).</t>
  </si>
  <si>
    <t>Long Châu</t>
  </si>
  <si>
    <t>Quyết định số 3108/QĐ-UBND ngày 02/8/2016 của UBND thị xã Tân Châu phê duyệt chủ trương đầu tư dự án Mở rộng Trung tâm Bồi dưỡng chính trị TX.Tân Châu.</t>
  </si>
  <si>
    <t>Thị xã</t>
  </si>
  <si>
    <t>Trường Mần non xã Tân Thạnh</t>
  </si>
  <si>
    <t>Ban Quản lý dự án đầu tư &amp; Xây dựng khu vực thị xã Tân Châu</t>
  </si>
  <si>
    <t>Tân Thạnh</t>
  </si>
  <si>
    <t>Quyết định số 976/QĐ-UBND ngày 21/02/2017 của UBND thị xã Tân Châu phê duyệt báo cáo kinh tế kỹ thuật dự án Trường Mần non xã Tân Thạnh.</t>
  </si>
  <si>
    <t>Mở rộng Trung tâm Bồi dưỡng chính trị thị xã Tân Châu</t>
  </si>
  <si>
    <t>Nhà thiếu nhi huyện An Phú</t>
  </si>
  <si>
    <t>Đa Phước</t>
  </si>
  <si>
    <t>Khu dân cư dân tộc Chăm xã Đa Phước</t>
  </si>
  <si>
    <t>Long Bình</t>
  </si>
  <si>
    <t>Sở Giáo dục và Đào tạo</t>
  </si>
  <si>
    <t>Trường phổ thông cấp 2, 3 Long Bình</t>
  </si>
  <si>
    <t>Phú Hội</t>
  </si>
  <si>
    <t>Bộ Chỉ huy Bộ đội Biên phòng</t>
  </si>
  <si>
    <t>Đường ra trạm kiểm soát Phú Hội (939)</t>
  </si>
  <si>
    <t>Khu dân cư</t>
  </si>
  <si>
    <t>Quyết định số 2976/QĐ-UBND ngày 28/10/2016 của UBND tỉnh phê duyệt dự án Nhà thiếu nhi huyện An Phú.</t>
  </si>
  <si>
    <t>An Châu</t>
  </si>
  <si>
    <t>Mở rộng nghĩa trang liệt sĩ tỉnh</t>
  </si>
  <si>
    <t>Công văn số 02/HĐND-TT ngày 09/01/2017 của HĐND tỉnh về việc phê duyệt báo cáo đề xuất chủ trương đầu tư dự án mở rộng Nghĩa trang liệt sĩ tỉnh.</t>
  </si>
  <si>
    <t>Công trình 
nghĩa trang</t>
  </si>
  <si>
    <t>Mỹ Hiệp</t>
  </si>
  <si>
    <t>Trường THPT Nguyễn Văn Hưởng</t>
  </si>
  <si>
    <t>Kiến Thành, 
Long Điền B</t>
  </si>
  <si>
    <t>Đường dây 02 mạch vượt rạch Ông Chưởng</t>
  </si>
  <si>
    <t>- Dự án đã được HĐND tỉnh thông qua tại Nghị quyết số 51/2016/NQ-HĐND ngày 09/12/2016 với diện tích thu hồi đất và sử dụng đất lúa là 2.000 m2. Nay có điều chỉnh tăng diện tích từ 2.000 m2 lên 4.000 m2 (tăng 2.000 m2) nên đăng ký thông qua lại.
- Quyết định số 228/QĐ-UBND ngày 17/01/2017 của UBND tỉnh về việc phê duyệt điều chỉnh chủ trương đầu tư Trường Mẫu giáo Cần Đăng (điểm chính).</t>
  </si>
  <si>
    <t>- Dự án đã được HĐND tỉnh thông qua tại Nghị quyết số 51/2016/NQ-HĐND ngày 09/12/2016 với diện tích thu hồi đất là 2.883 m2. Nay có điều chỉnh tăng diện tích thu hồi từ 2.883 m2 lên 3.982 m2 (tăng 1.099 m2) nên đăng ký thông qua lại.
- Công văn số 24/HĐND-TT ngày 13/3/2017 của HĐND tỉnh thống nhất bổ sung dự án có thu hồi đất năm 2017.
- Quyết định số 2914QĐ-UBND ngày 25/10/2016 của UBND tỉnh phê duyệt đầu tư dự án Trường THPT Nguyễn Văn Hưởng.</t>
  </si>
  <si>
    <t>Tân Trung</t>
  </si>
  <si>
    <t>Nâng cấp đường số 4 cặp Công an huyện</t>
  </si>
  <si>
    <t>- Quyết định số 1270/QĐ-UBND ngày 26/4/2017 của UBND tỉnh phê duyệt đồ án điều chỉnh và mở rộng quy hoạch chi tiết xây dựng 1/2000 Cụm công nghiệp - TTCN Tân Trung.
- Công văn số 4076/VPUBND-KTTH ngày 24/10/2016 của UBND tỉnh về việc chấp thuận hỗ trợ kinh phí mở rộng Cụm Công nghiệp - TTCN Tân Trung.</t>
  </si>
  <si>
    <t>Quyết định số 5035/QĐ-UBND ngày 28/10/2016 của UBND huyện Phú Tân  phê duyệt báo cáo kinh tế kỹ thuật đầu tư xây dựng công trình Nâng cấp đường số 4 cặp Công an huyện.</t>
  </si>
  <si>
    <t xml:space="preserve">Mở rộng Cụm Công nghiệp - tiểu thủ công nghiệp Tân Trung </t>
  </si>
  <si>
    <t>Cụm công nghiệp</t>
  </si>
  <si>
    <t>C</t>
  </si>
  <si>
    <t>DỰ ÁN SỬ DỤNG ĐẤT TRỒNG LÚA (KHÔNG CÓ THU HỒI ĐẤT)</t>
  </si>
  <si>
    <t>Thu hồi đất theo điểm b khoản 3 Điều 62 Luật Đất đai.</t>
  </si>
  <si>
    <t>Thu hồi đất theo điểm a khoản 3 Điều 62 Luật Đất đai.</t>
  </si>
  <si>
    <t>Thu hồi đất theo điểm d khoản 3 Điều 62 Luật Đất đai.</t>
  </si>
  <si>
    <t>Thu hồi đất theo điểm c khoản 3 Điều 62 Luật Đất đai.</t>
  </si>
  <si>
    <t>Công ty TNHH Toyota Cần Thơ</t>
  </si>
  <si>
    <t>Trung tâm bảo dưỡng và bán lẻ xe ô tô</t>
  </si>
  <si>
    <t>Công ty TNHH Xây dựng Bất động sản An Vương</t>
  </si>
  <si>
    <t>Khu dân cư An Vương</t>
  </si>
  <si>
    <t>Quyết định chủ trương đầu tư số 1091/QĐ-UBND ngày 11/4/2017 của UBND tỉnh chấp thuận cho Công ty TNHH Xây dựng bất động sản An Vương đầu tư dự án Khu dân cư An Vương.</t>
  </si>
  <si>
    <t>Quyết định chủ trương đầu tư số 1156/QĐ-UBND ngày 14/4/2017 của UBND tỉnh chấp thuận cho Công ty TNHH Toyota Cần Thơ đầu tư dự án Trung tâm Bảo dưỡng và bán lẻ xe ô tô.</t>
  </si>
  <si>
    <t>Vĩnh Ngươn</t>
  </si>
  <si>
    <t>Công ty TNHH MTV Thuận Danh</t>
  </si>
  <si>
    <t>Cơ sở hạ tầng khu dân cư Thuận Danh</t>
  </si>
  <si>
    <t>Sản xuất 
kinh doanh</t>
  </si>
  <si>
    <t xml:space="preserve">Quyết định chủ trương đầu tư số 355/QĐ-UBND ngày 25/01/2017 của UBND tỉnh chấp thuận cho Công ty TNHH MTV Thuận Danh đầu tư dự án Cơ sở hạ tầng khu dân cư Thuận Danh.   </t>
  </si>
  <si>
    <t xml:space="preserve">Chuyển mục đích sử dụng đất trồng lúa theo điểm b khoản 1 Điều 58 Luật Đất đai. </t>
  </si>
  <si>
    <t>Long Thạnh</t>
  </si>
  <si>
    <t>DNTN Thiên Thiên Hương</t>
  </si>
  <si>
    <t>Chung cư Thiên Thiên Hương</t>
  </si>
  <si>
    <t>Trụ sở DNTN Thiên Thiên Hương</t>
  </si>
  <si>
    <t>Trụ sở 
làm việc</t>
  </si>
  <si>
    <t>Quyết định chủ trương đầu tư số 336/QĐ-UBND ngày 24/01/2017 của UBND tỉnh chấp thuận cho DNTN Thiên Thiên Hương đầu tư dự án Trụ sở DNTN Thiên Thiên Hương.</t>
  </si>
  <si>
    <t>Vĩnh Hanh</t>
  </si>
  <si>
    <t>Công ty TNHH MTV TMSX phân bón Thuận Mùa</t>
  </si>
  <si>
    <t>Nhà máy phối trộn phân bón Thuận Mùa</t>
  </si>
  <si>
    <t xml:space="preserve">Công ty TNHH MTV Xây dựng thương mại Thu Trang </t>
  </si>
  <si>
    <t>Vùng nuôi trồng thủy sản</t>
  </si>
  <si>
    <t>Vĩnh Bình</t>
  </si>
  <si>
    <t xml:space="preserve">Công ty Cổ phần Nam Việt </t>
  </si>
  <si>
    <t>Vùng nuôi trồng thủy sản Vĩnh Bình</t>
  </si>
  <si>
    <t>- Công văn số 22/HĐND-TT ngày 13/3/2017 của HĐND tỉnh thống nhất bổ sung dự án có sử dụng đất trồng lúa năm 2017.
- Quyết định chủ trương đầu tư số 337/QĐ-UBND ngày 24/01/2017 của UBND tỉnh chấp thuận cho Công ty Cổ phần Nam Việt đầu tư dự án Vùng nuôi trồng thủy sản Vĩnh Bình.</t>
  </si>
  <si>
    <t>Công ty TNHH MTV TMDV Tài Lợi</t>
  </si>
  <si>
    <t>Chợ và khu dân cư xã Mỹ An</t>
  </si>
  <si>
    <t>DNTN Bền Linh</t>
  </si>
  <si>
    <t>Nhà máy sấy lúa và kho chứa lương thực Bền Linh</t>
  </si>
  <si>
    <t>Công ty Cổ phần Quốc tế Gia</t>
  </si>
  <si>
    <t>Kho bảo quản lúa gạo sau thu hoạch</t>
  </si>
  <si>
    <t>Mỹ An</t>
  </si>
  <si>
    <t>Hòa An</t>
  </si>
  <si>
    <t>Quyết định chủ trương đầu tư số 1258/QĐ-UBND ngày 25/4/2017 của UBND tỉnh chấp thuận cho Công ty TNHH MTV TMDV Tài Lợi đầu tư dự án Chợ và khu dân cư xã Mỹ An.</t>
  </si>
  <si>
    <t>Công ty Cổ phần Điện nước An Giang</t>
  </si>
  <si>
    <t>Mở rộng Trạm cấp nước Óc Eo</t>
  </si>
  <si>
    <t>Vĩnh Trạch</t>
  </si>
  <si>
    <t>Công ty TNHH Thái Sơn</t>
  </si>
  <si>
    <t>Nhà máy sản xuất cấu kiện bê tông</t>
  </si>
  <si>
    <t>Công ty Cổ phần TBS An Giang</t>
  </si>
  <si>
    <t>Nhà máy sản xuất túi xách xuất khẩu TBS An Giang</t>
  </si>
  <si>
    <t>Nhà máy sản xuất giày dép xuất khẩu TBS An Giang</t>
  </si>
  <si>
    <t>Công văn số 213/UBND-KTN ngày 16/02/2017 của UBND tỉnh chấp thuận chủ trương cho phép Công ty Cổ phần Điện nước An Giang đầu tư mở rộng Trạm cấp nước Óc Eo.</t>
  </si>
  <si>
    <t>Quyết định chủ trương đầu tư số 499/QĐ-UBND ngày 17/02/2017 của UBND tỉnh chấp thuận cho Công ty Cổ phần TBS An Giang đầu tư dự án Nhà máy sản xuất túi xách xuất khẩu TBS An Giang.</t>
  </si>
  <si>
    <t>Quyết định chủ trương đầu tư số 499/QĐ-UBND ngày 17/02/2017 của UBND tỉnh chấp thuận cho Công ty Cổ phần TBS An Giang đầu tư dự án Nhà máy sản xuất giày dép xuất khẩu TBS An Giang.</t>
  </si>
  <si>
    <t>Công trình cấp nước</t>
  </si>
  <si>
    <t>Lương An Trà</t>
  </si>
  <si>
    <t>Công ty TNHH MTV Trịnh Văn Phú</t>
  </si>
  <si>
    <t>Mở rộng Nhà máy chế biến lương thực Trịnh Văn Phú</t>
  </si>
  <si>
    <t>An Tức</t>
  </si>
  <si>
    <t>Công ty TNHH MTV Xăng dầu Gia Hân Tri Tôn</t>
  </si>
  <si>
    <t>Cửa hàng xăng dầu Gia Hân Tri Tôn</t>
  </si>
  <si>
    <t>Lương Phi</t>
  </si>
  <si>
    <t>Công ty TNHH Giống - Chăn nuôi Việt Thắng An Giang</t>
  </si>
  <si>
    <t>Trại heo giống công nghệ cao Việt Thắng An Giang 2</t>
  </si>
  <si>
    <t>- Công văn số 20/HĐND-TT ngày 13/3/2017 của HĐND tỉnh thống nhất bổ sung dự án có thu hồi đất năm 2017.
- Quyết định chủ trương đầu tư số 3560/QĐ-UBND ngày 16/12/2016 của UBND tỉnh chấp thuận cho Công ty Cổ phần Cảng An Giang đầu tư dự án Mở rộng Cảng Mỹ Thới.</t>
  </si>
  <si>
    <t>- Công văn số 52/HĐND-TT ngày 09/5/2017 của HĐND tỉnh thống nhất bổ sung dự án có thu hồi đất năm 2017.
- Quyết định số 3040/QĐ-UBND ngày 31/10/2016 của UBND tỉnh về việc phê duyệt đầu tư dự án Kho lưu trữ hồ sơ và Cơ sở nhân đạo Bệnh viện đa khoa Trung tâm An Giang.</t>
  </si>
  <si>
    <t>- Công văn số 61/HĐND-TT ngày 10/5/2017 của HĐND tỉnh thống nhất bổ sung dự án có sử dụng đất trồng lúa năm 2017.
- Quyết định chủ trương đầu tư số 991/QĐ-UBND ngày 30/3/2017 của UBND tỉnh chấp thuận cho Công ty TNHH MTV Xây dựng thương mại Thu Trang đầu tư dự án Vùng nuôi trồng thủy sản.</t>
  </si>
  <si>
    <t>- Công văn số 57/HĐND-TT ngày 10/5/2017 của HĐND tỉnh thống nhất bổ sung dự án có sử dụng đất trồng lúa năm 2017.
- Quyết định chủ trương đầu tư điều chỉnh số 627/QĐ-UBND ngày 03/3/2017 của UBND tỉnh chấp thuận cho Công ty TNHH MTV TMSX phân bón Thuận Mùa đầu tư dự án Nhà máy phối trộn phân bón Thuận Mùa.</t>
  </si>
  <si>
    <t>- Công văn số 58/HĐND-TT ngày 10/5/2017 của HĐND tỉnh thống nhất bổ sung dự án có sử dụng đất trồng lúa năm 2017.
- Quyết định chủ trương đầu tư số 690/QĐ-UBND ngày 06/3/2017 của UBND tỉnh chấp thuận cho Công ty Cổ phần Quốc tế Gia đầu tư dự án Kho bảo quản lúa gạo sau thu hoạch.</t>
  </si>
  <si>
    <t>- Công văn số 21/HĐND-TT ngày 13/3/2017 của HĐND tỉnh thống nhất bổ sung dự án có sử dụng đất trồng lúa năm 2017.
- Quyết định chủ trương đầu tư số 3592/QĐ-UBND ngày 20/12/2016 của UBND tỉnh chấp thuận cho DNTN Bềnh Linh đầu tư dự án Nhà máy sấy lúa và kho chứa lương thực Bền Linh.</t>
  </si>
  <si>
    <t>- Công văn số 60/HĐND-TT ngày 10/5/2017 của HĐND tỉnh thống nhất bổ sung dự án có sử dụng đất trồng lúa năm 2017.
- Quyết định chủ trương đầu tư số 3188/QĐ-UBND ngày 04/11/2016 của UBND tỉnh chấp thuận cho Công ty TNHH Giống - Chăn nuôi Việt Thắng An Giang đầu tư dự án Trại heo giống công nghệ cao Việt Thắng An Giang 2.</t>
  </si>
  <si>
    <t>Công trình 
văn hóa</t>
  </si>
  <si>
    <t>- Dự án đã được HĐND tỉnh thông qua tại Nghị quyết số 15/2014/NQ-HĐND ngày 05/12/2014 với diện tích thu hồi đất và sử dụng đất lúa là 25.000 m2 tại thị trấn Tri Tôn. Nay có điều chỉnh tăng diện tích từ 25.000 m2 lên 55.290 m2 (tăng 30.290 m2) và thay đổi địa điểm đầu tư từ thị trấn Tri Tôn thành xã Núi Tô nên đăng ký thông qua lại.
- Quyết định số 3052/QĐ-UBND ngày 31/10/2016 của UBND tỉnh về việc phê duyệt dự án đầu tư xây dựng Sân đua bò huyện Tri Tôn.</t>
  </si>
  <si>
    <t>Mở rộng và hoàn thiện hệ thống thủy lợi sau hồ Ô Tưk Sa - Tuyến kênh N1 và N2</t>
  </si>
  <si>
    <t>- Quyết định số 9150/QĐ-UBND ngày 28/10/2016 của UBND huyện Tịnh Biên phê duyệt báo cáo kinh tế lỹ thuật đầu tư xây dựng công trình Mở rộng và hoàn thiện hệ thống thủy lợi sau hồ Ô Tưk Sa - Tuyến kênh N1.
- Quyết định số 9151/QĐ-UBND ngày 28/10/2016 của UBND huyện Tịnh Biên phê duyệt báo cáo kinh tế lỹ thuật đầu tư xây dựng công trình Mở rộng và hoàn thiện hệ thống thủy lợi sau hồ Ô Tưk Sa - Tuyến kênh N2.</t>
  </si>
  <si>
    <t>- Dự án đã được HĐND tỉnh thông qua tại Nghị quyết số 23/2016/NQ-HĐND ngày 03/8/2016 với diện tích thu hồi đất và sử dụng đất lúa là 691 m2 tại xã Phú Vĩnh và Châu Phong. Nay có điều chỉnh tăng diện tích từ 691 m2 lên 775 m2 (tăng 84 m2) và thay đổi địa điểm đầu tư từ xã Phú Vĩnh và Châu Phong thành phường Long Phú nên đăng ký thông qua lại.
- Quyết định  số 2068/QĐ-PCAG ngày 16/11/2015 của Công ty Điện lực An Giang phê duyệt phương án đầu tư xây dựng công trình Lộ ra 22kV máy T1 trạm 110/220kV Phú Châu.
- Quyết định số 4087/QĐ-EVNSPC ngày 31/12/2015 của Tổng Công ty Điện lực miền Nam về việc giao kế hoạch vốn đầu tư xây dựng năm 2016 cho Công ty Điện lực An Giang.</t>
  </si>
  <si>
    <t>Thành phố</t>
  </si>
  <si>
    <t>Quyết định số 3810/QĐ-UBND ngày 30/12/2016 của UBND tỉnh về việc giao dự toán thủy lợi phí năm 2017 để thực hiện dự án Nâng cấp, mở rộng hệ thống thủy lợi nội đồng vùng rau màu xã Khánh An.</t>
  </si>
  <si>
    <t>Nâng cấp đường cộ Ba Tơ (nối dài đường Tôn Đức Thắng đến đường Nguyễn Trung Trực)</t>
  </si>
  <si>
    <t>Quyết định số 5036/QĐ-UBND ngày 28/10/2016 của UBND huyện Phú Tân phê duyệt báo cáo kinh tế kỹ thuật đầu tư xây dựng công trình Nâng cấp đường cộ Ba Tơ (nối dài đường Tôn Đức Thắng đến đường Nguyễn Trung Trực).</t>
  </si>
  <si>
    <t>Báo cáo số 222/BC-UBND ngày 23/4/2017 của UBND tỉnh báo cáo Thủ tướng tình hình sạt lở đất bờ sông Vàm Nao và đề xuất đầu tư khẩn cấp các dự án cho khu vực bị sạt lở.</t>
  </si>
  <si>
    <t>Quyết định số 793/QĐUBND ngày 17/02/2017 của UBND huyện Tịnh Biên về việc phê duyệt dự toán vốn miễn thủy lợi phí năm 2017 để thực hiện dự án Nạo vét kênh hậu Tuyến dân cư Nam Kênh Vịnh Tre.</t>
  </si>
  <si>
    <t>Quyết định số 2652/QĐ-UBND ngày 23/9/2016 của UBND tỉnh về việc phê duyệt dự án đầu tư xây dựng Mở rộng Trường Chính trị Tôn Đức Thắng.</t>
  </si>
  <si>
    <t>Đường Phạm Cự Lượng (Bến xe Long Xuyên - đường tránh)</t>
  </si>
  <si>
    <t>Ban Quản lý dự án đầu tư xây dựng và Khu vực thành phố Long Xuyên</t>
  </si>
  <si>
    <t>- Dự án đã được HĐND tỉnh thông qua tại Nghị quyết số 51/2016/NQ-HĐND ngày 09/12/2016 với diện tích thu hồi đất và sử dụng đất lúa là 14.400 m2. Nay có điều chỉnh tăng diện tích từ 14.400 m2 lên 44.555 m2 (tăng 30.155 m2) nên đăng ký thông qua lại.
- Quyết định số 3135/QĐ-UBND ngày 31/10/2016 của UBND tỉnh về việc phê duyệt dự án đầu tư Đường Phạm Cự Lượng (Bến xe Long Xuyên - đường tránh).</t>
  </si>
  <si>
    <t>Nâng cấp đường Nguyễn Hoàng</t>
  </si>
  <si>
    <t>Quyết định số 3028/QĐ-UBND ngày 31/10/2016 của UBND tỉnh về việc phê duyệt báo cáo đề xuất chủ trương đầu tư dự án Nâng cấp đường Nguyễn Hoàng.</t>
  </si>
  <si>
    <t>Mở rộng đường lộ mới Hòa Thạnh</t>
  </si>
  <si>
    <t>Quyết định số 2418/QĐ-UBND ngày 29/11/2016 của UBND thành phố Long Xuyên về việc phê duyệt chủ trương đầu tư dự án Mở rộng đường lộ mới Hòa Thạnh.</t>
  </si>
  <si>
    <t>- Dự án đã được HĐND tỉnh thông qua tại Nghị quyết số 51/2016/NQ-HĐND ngày 09/12/2016 với diện tích thu hồi đất và sử dụng đất lúa là 19.000 m2. Nay có điều chỉnh tăng diện tích từ 19.000 m2 lên 84.867 m2 (tăng 65.867 m2) nên đăng ký thông qua lại.
- Công văn số 74/HĐND-TT ngày 01/6/2017 của HĐND tỉnh thống nhất bổ sung dự án có thu hồi đất và sử dụng đất trồng lúa năm 2017.
- Công văn số 837/VPUBND-KTN ngày 03/3/2017 của UBND tỉnh chấp thuận chủ trương điều chỉnh diện tích thực hiện dự án Đường tránh Quốc lộ 91 đến chợ Vĩnh Đông.
- Quyết định số 2975/QĐ-UBND ngày 28/10/2016 của UBND tỉnh phê duyệt đầu tư dự án Tuyến đường đoạn từ đường tránh Quốc lộ 91 đến chợ Vĩnh Đông.</t>
  </si>
  <si>
    <t>- Công văn số 68/HĐND-TT ngày 25/5/2017 của HĐND tỉnh thống nhất bổ sung dự án có thu hồi đất và sử dụng đất trồng lúa năm 2017.
- Quyết định số 3910/QĐ-BKHCN ngày 07/12/2016 của Bộ Khoa học và Công nghệ phê duyệt tổng thể đề án Nghiên cứu khu di tích khảo cổ Óc Eo - Ba Thê.</t>
  </si>
  <si>
    <t>- Công văn số 67/HĐND-TT ngày 25/5/2017 của  HĐND tỉnh thống nhất bổ sung dự án có thu hồi đất năm 2017.
- Quyết định số 1620/QĐ-UBND ngày 08/9/2016 của UBND thành phố Long Xuyên về việc phê duyệt báo cáo kinh tế kỹ thuật xây dựng công trình Đường hẻm Quản Cơ Thành - Nguyễn Thanh Sơn.</t>
  </si>
  <si>
    <t>- Công văn số 76/HĐND-TT ngày 01/6/2017 của HĐND tỉnh thống nhất bổ sung dự án cần thu hồi đất năm 2017.
- Quyết định số 2405A/QĐ-UBND ngày 30/10/2015 của UBND tỉnh về việc phê duyệt dự án Đường ra Trạm kiểm soát Phú Hội (939).</t>
  </si>
  <si>
    <t>- Công văn số 69/HĐND-TT ngày 25/5/2017 của HĐND tỉnh thống nhất bổ sung dự án cần thu hồi đất năm 2017.
- Quyết định số 2420/QĐ-UBND ngày 30/10/2015 của UBND tỉnh phê duyệt dự án Trường phổ thông cấp 2, 3 Long Bình.</t>
  </si>
  <si>
    <t>- Công văn số 76/HĐND-TT ngày 01/6/2017 của HĐND tỉnh thống nhất bổ sung dự án cần thu hồi đất năm 2017.
- Quyết định số 3076/QĐ-UBND ngày 31/10/2016 của UBND tỉnh về việc phê duyệt dự án Tuyến dân cư dân tộc Chăm xã Đa Phước.</t>
  </si>
  <si>
    <t>- Dự án đã được HĐND tỉnh thông qua tại Nghị quyết số 23/2016/NQ-HĐND ngày 03/8/2016 với diện tích thu hồi đất là 496 m2. Nay có điều chỉnh tăng diện tích từ 496 m2 lên 4.776 m2 (tăng 4.280 m2) nên đăng ký thông qua lại.
- Công văn số 75/HĐND-TT ngày 01/6/2017 của HĐND tỉnh thống nhất bổ sung dự án cần thu hồi đất năm 2017.
- Quyết định số 1726/QĐ-PCAG ngày 07/9/2016 của Công ty Điện lực An Giang phê duyệt báo cáo kinh tế kỹ thuật công trình Đường dây 02 mạch vượt rạch Ông Chưởng.</t>
  </si>
  <si>
    <t>- Công văn số 76/HĐND-TT ngày 01/6/2017 của HĐND tỉnh thống nhất bổ sung dự án có sử dụng đất trồng lúa năm 2017.
- Quyết định chủ trương đầu tư số 954/QĐ-UBND ngày 28/3/2017 của UBND tỉnh chấp thuận cho Công ty TNHH Thái Sơn đầu tư dự án Nhà máy sản xuất cấu kiện bê tông.</t>
  </si>
  <si>
    <t>- Công văn số 82/HĐND-TT ngày 06/6/2017 của HĐND tỉnh thống nhất bổ sung dự án có sử dụng đất trồng lúa năm 2017.
- Quyết định chủ trương đầu tư số 3312/QĐ-UBND ngày 21/11/2016 của UBND tỉnh chấp thuận cho Công ty TNHH MTV Trịnh Văn Phú đầu tư dự án Mở rộng Nhà máy chế biến lương thực Trịnh Văn Phú.</t>
  </si>
  <si>
    <t>- Công văn số 83/HĐND-TT ngày 06/6/2017 của HĐND tỉnh thống nhất bổ sung dự án có sử dụng đất trồng lúa năm 2017.
- Quyết định chủ trương đầu tư số 1371/QĐ-UBND ngày 05/5/2017 của UBND tỉnh chấp thuận cho Công ty TNHH MTV Xăng dầu Gia Hân Tri Tôn đầu tư dự án Cửa hàng xăng dầu Gia Hân Tri Tôn.</t>
  </si>
  <si>
    <t>- Công văn số 70/HĐND-TT ngày 25/5/2017 của HĐND tỉnh thống nhất bổ sung dự án có sử dụng đất trồng lúa năm 2017.
- Quyết định chủ trương đầu tư số 336/QĐ-UBND ngày 24/01/2017 của UBND tỉnh chấp thuận cho DNTN Thiên Thiên Hương đầu tư dự án Trụ sở DNTN Thiên Thiên Hương.</t>
  </si>
  <si>
    <t>TỔNG (A+B+C)=  30+20+18 = 68 dự án</t>
  </si>
  <si>
    <r>
      <t xml:space="preserve">DANH MỤC BỔ SUNG DỰ ÁN CẦN THU HỒI ĐẤT VÀ DỰ ÁN CÓ SỬ DỤNG ĐẤT TRỒNG LÚA NĂM 2017
</t>
    </r>
    <r>
      <rPr>
        <i/>
        <sz val="18"/>
        <rFont val="Times New Roman"/>
        <family val="1"/>
      </rPr>
      <t>(Ban hành kèm theo Nghị quyết số: 16/2017/NQ-HĐND ngày 14/7/2017 của Hội đồng nhân dân tỉnh An Giang)</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</si>
</sst>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s>
  <fonts count="31">
    <font>
      <sz val="10"/>
      <name val="Arial"/>
      <family val="0"/>
    </font>
    <font>
      <u val="single"/>
      <sz val="12"/>
      <color indexed="36"/>
      <name val="Times New Roman"/>
      <family val="1"/>
    </font>
    <font>
      <b/>
      <sz val="12"/>
      <name val="Arial"/>
      <family val="2"/>
    </font>
    <font>
      <u val="single"/>
      <sz val="10"/>
      <color indexed="12"/>
      <name val="Arial"/>
      <family val="2"/>
    </font>
    <font>
      <b/>
      <sz val="18"/>
      <name val="Times New Roman"/>
      <family val="1"/>
    </font>
    <font>
      <sz val="13"/>
      <name val="Arial"/>
      <family val="2"/>
    </font>
    <font>
      <b/>
      <sz val="14"/>
      <name val="Times New Roman"/>
      <family val="1"/>
    </font>
    <font>
      <sz val="14"/>
      <name val="Times New Roman"/>
      <family val="1"/>
    </font>
    <font>
      <i/>
      <sz val="18"/>
      <name val="Times New Roman"/>
      <family val="1"/>
    </font>
    <font>
      <sz val="14"/>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4"/>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2" fillId="0" borderId="3" applyNumberFormat="0" applyAlignment="0" applyProtection="0"/>
    <xf numFmtId="0" fontId="2" fillId="0" borderId="4">
      <alignment horizontal="left" vertical="center"/>
      <protection/>
    </xf>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1" fillId="7" borderId="1" applyNumberFormat="0" applyAlignment="0" applyProtection="0"/>
    <xf numFmtId="0" fontId="22" fillId="0" borderId="8" applyNumberFormat="0" applyFill="0" applyAlignment="0" applyProtection="0"/>
    <xf numFmtId="0" fontId="23" fillId="22" borderId="0" applyNumberFormat="0" applyBorder="0" applyAlignment="0" applyProtection="0"/>
    <xf numFmtId="0" fontId="0" fillId="0" borderId="0">
      <alignment/>
      <protection/>
    </xf>
    <xf numFmtId="0" fontId="0" fillId="23" borderId="9" applyNumberFormat="0" applyFont="0" applyAlignment="0" applyProtection="0"/>
    <xf numFmtId="0" fontId="24" fillId="20" borderId="10"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0" borderId="0" applyNumberFormat="0" applyFill="0" applyBorder="0" applyAlignment="0" applyProtection="0"/>
  </cellStyleXfs>
  <cellXfs count="80">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0" fillId="0" borderId="0" xfId="0" applyFont="1" applyAlignment="1">
      <alignment horizontal="justify" vertical="center"/>
    </xf>
    <xf numFmtId="0" fontId="0" fillId="0" borderId="0" xfId="0" applyFont="1" applyAlignment="1">
      <alignment horizontal="center" vertical="center"/>
    </xf>
    <xf numFmtId="0" fontId="4" fillId="0" borderId="0" xfId="0"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vertical="center"/>
    </xf>
    <xf numFmtId="0" fontId="10"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justify" vertical="center"/>
    </xf>
    <xf numFmtId="3" fontId="6" fillId="0" borderId="12" xfId="0" applyNumberFormat="1" applyFont="1" applyBorder="1" applyAlignment="1">
      <alignment vertical="center"/>
    </xf>
    <xf numFmtId="0" fontId="4" fillId="0" borderId="0" xfId="0" applyFont="1" applyBorder="1" applyAlignment="1">
      <alignment horizontal="right" vertical="center" wrapText="1"/>
    </xf>
    <xf numFmtId="0" fontId="5" fillId="0" borderId="0" xfId="0" applyFont="1" applyAlignment="1">
      <alignment horizontal="right" vertical="center"/>
    </xf>
    <xf numFmtId="0" fontId="6" fillId="0" borderId="12" xfId="0" applyFont="1" applyFill="1" applyBorder="1" applyAlignment="1">
      <alignment horizontal="center" vertical="center" wrapText="1"/>
    </xf>
    <xf numFmtId="2" fontId="6" fillId="0" borderId="12" xfId="0" applyNumberFormat="1" applyFont="1" applyFill="1" applyBorder="1" applyAlignment="1">
      <alignment horizontal="center" vertical="center"/>
    </xf>
    <xf numFmtId="0" fontId="6" fillId="20" borderId="12" xfId="0" applyNumberFormat="1" applyFont="1" applyFill="1" applyBorder="1" applyAlignment="1">
      <alignment horizontal="center" vertical="center"/>
    </xf>
    <xf numFmtId="3" fontId="6" fillId="20" borderId="12" xfId="0" applyNumberFormat="1" applyFont="1" applyFill="1" applyBorder="1" applyAlignment="1">
      <alignment horizontal="right" vertical="center" wrapText="1"/>
    </xf>
    <xf numFmtId="0" fontId="7" fillId="20" borderId="12" xfId="0" applyFont="1" applyFill="1" applyBorder="1" applyAlignment="1">
      <alignment horizontal="justify" vertical="center"/>
    </xf>
    <xf numFmtId="3" fontId="7" fillId="20" borderId="12" xfId="0" applyNumberFormat="1" applyFont="1" applyFill="1" applyBorder="1" applyAlignment="1">
      <alignment horizontal="center" vertical="center"/>
    </xf>
    <xf numFmtId="0" fontId="6" fillId="0" borderId="12" xfId="0" applyFont="1" applyBorder="1" applyAlignment="1">
      <alignment vertical="center"/>
    </xf>
    <xf numFmtId="0" fontId="28" fillId="0" borderId="12" xfId="0" applyFont="1" applyBorder="1" applyAlignment="1">
      <alignment horizontal="justify" vertical="center" wrapText="1"/>
    </xf>
    <xf numFmtId="0" fontId="28" fillId="0" borderId="12" xfId="0" applyFont="1" applyBorder="1" applyAlignment="1">
      <alignment horizontal="center" vertical="center"/>
    </xf>
    <xf numFmtId="0" fontId="9" fillId="0" borderId="0" xfId="0" applyFont="1" applyAlignment="1">
      <alignment vertical="center"/>
    </xf>
    <xf numFmtId="0" fontId="7" fillId="0" borderId="12" xfId="0" applyFont="1" applyBorder="1" applyAlignment="1">
      <alignment horizontal="justify" vertical="center" wrapText="1"/>
    </xf>
    <xf numFmtId="0" fontId="9" fillId="0" borderId="12" xfId="0" applyFont="1" applyBorder="1" applyAlignment="1">
      <alignment horizontal="center" vertical="center"/>
    </xf>
    <xf numFmtId="0" fontId="9" fillId="0" borderId="12" xfId="0" applyFont="1" applyBorder="1" applyAlignment="1">
      <alignment horizontal="justify" vertical="center"/>
    </xf>
    <xf numFmtId="0" fontId="7" fillId="0" borderId="0" xfId="0" applyFont="1" applyAlignment="1">
      <alignment vertical="center"/>
    </xf>
    <xf numFmtId="0" fontId="28" fillId="0" borderId="12" xfId="0" applyFont="1" applyFill="1" applyBorder="1" applyAlignment="1">
      <alignment horizontal="justify" vertical="center" wrapText="1"/>
    </xf>
    <xf numFmtId="3" fontId="28" fillId="0" borderId="12" xfId="0" applyNumberFormat="1" applyFont="1" applyFill="1" applyBorder="1" applyAlignment="1">
      <alignment horizontal="right"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wrapText="1"/>
    </xf>
    <xf numFmtId="3" fontId="7" fillId="0" borderId="12" xfId="0" applyNumberFormat="1" applyFont="1" applyFill="1" applyBorder="1" applyAlignment="1">
      <alignment horizontal="right" vertical="center" wrapText="1"/>
    </xf>
    <xf numFmtId="0" fontId="7" fillId="0" borderId="12" xfId="0" applyFont="1" applyBorder="1" applyAlignment="1" quotePrefix="1">
      <alignment horizontal="justify" vertical="center" wrapText="1"/>
    </xf>
    <xf numFmtId="0" fontId="7" fillId="0" borderId="12" xfId="0" applyFont="1" applyBorder="1" applyAlignment="1">
      <alignment horizontal="center" vertical="center"/>
    </xf>
    <xf numFmtId="3" fontId="7" fillId="0" borderId="12" xfId="0" applyNumberFormat="1" applyFont="1" applyFill="1" applyBorder="1" applyAlignment="1">
      <alignment horizontal="right" vertical="center"/>
    </xf>
    <xf numFmtId="0" fontId="28" fillId="0" borderId="12" xfId="0" applyFont="1" applyBorder="1" applyAlignment="1">
      <alignment horizontal="justify" vertical="center"/>
    </xf>
    <xf numFmtId="173" fontId="7" fillId="0" borderId="12" xfId="0" applyNumberFormat="1" applyFont="1" applyFill="1" applyBorder="1" applyAlignment="1">
      <alignment horizontal="justify" vertical="center" wrapText="1"/>
    </xf>
    <xf numFmtId="0" fontId="7" fillId="0" borderId="12" xfId="0" applyFont="1" applyFill="1" applyBorder="1" applyAlignment="1">
      <alignment horizontal="center" vertical="center" wrapText="1"/>
    </xf>
    <xf numFmtId="3" fontId="7" fillId="0" borderId="12" xfId="45" applyNumberFormat="1" applyFont="1" applyFill="1" applyBorder="1" applyAlignment="1">
      <alignment horizontal="right" vertical="center"/>
    </xf>
    <xf numFmtId="2" fontId="7" fillId="0" borderId="12" xfId="0" applyNumberFormat="1" applyFont="1" applyFill="1" applyBorder="1" applyAlignment="1">
      <alignment horizontal="justify" vertical="center" wrapText="1"/>
    </xf>
    <xf numFmtId="0" fontId="28" fillId="0" borderId="12" xfId="0" applyFont="1" applyBorder="1" applyAlignment="1">
      <alignment horizontal="center" vertical="center" wrapText="1"/>
    </xf>
    <xf numFmtId="0" fontId="7" fillId="0" borderId="12" xfId="0" applyFont="1" applyBorder="1" applyAlignment="1">
      <alignment horizontal="justify" vertical="center"/>
    </xf>
    <xf numFmtId="0" fontId="28" fillId="0" borderId="12" xfId="0" applyFont="1" applyFill="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right" vertical="center"/>
    </xf>
    <xf numFmtId="3" fontId="7" fillId="0" borderId="12" xfId="45" applyNumberFormat="1" applyFont="1" applyFill="1" applyBorder="1" applyAlignment="1">
      <alignment horizontal="right" vertical="center" wrapText="1"/>
    </xf>
    <xf numFmtId="0" fontId="7" fillId="0" borderId="12" xfId="0" applyFont="1" applyFill="1" applyBorder="1" applyAlignment="1" quotePrefix="1">
      <alignment horizontal="justify" vertical="center" wrapText="1"/>
    </xf>
    <xf numFmtId="0" fontId="0" fillId="0" borderId="0" xfId="0" applyFont="1" applyFill="1" applyAlignment="1">
      <alignment vertical="center"/>
    </xf>
    <xf numFmtId="173" fontId="7" fillId="0" borderId="12" xfId="0" applyNumberFormat="1" applyFont="1" applyFill="1" applyBorder="1" applyAlignment="1">
      <alignment horizontal="left" vertical="center" wrapText="1"/>
    </xf>
    <xf numFmtId="3" fontId="7" fillId="0" borderId="12" xfId="0" applyNumberFormat="1" applyFont="1" applyFill="1" applyBorder="1" applyAlignment="1">
      <alignment horizontal="center" vertical="center" wrapText="1"/>
    </xf>
    <xf numFmtId="0" fontId="28" fillId="0" borderId="12" xfId="0" applyFont="1" applyBorder="1" applyAlignment="1" quotePrefix="1">
      <alignment horizontal="justify" vertical="center" wrapText="1"/>
    </xf>
    <xf numFmtId="176" fontId="7" fillId="0" borderId="12" xfId="45" applyNumberFormat="1" applyFont="1" applyFill="1" applyBorder="1" applyAlignment="1">
      <alignment horizontal="right" vertical="center" wrapText="1"/>
    </xf>
    <xf numFmtId="0" fontId="7" fillId="0" borderId="12" xfId="0" applyFont="1" applyFill="1" applyBorder="1" applyAlignment="1">
      <alignment horizontal="right" vertical="center"/>
    </xf>
    <xf numFmtId="0" fontId="9" fillId="0" borderId="12" xfId="0" applyFont="1" applyBorder="1" applyAlignment="1">
      <alignment vertical="center"/>
    </xf>
    <xf numFmtId="0" fontId="9" fillId="0" borderId="12" xfId="0" applyFont="1" applyBorder="1" applyAlignment="1">
      <alignment horizontal="right" vertical="center"/>
    </xf>
    <xf numFmtId="0" fontId="9" fillId="0" borderId="12" xfId="0" applyFont="1" applyFill="1" applyBorder="1" applyAlignment="1">
      <alignment horizontal="right" vertical="center"/>
    </xf>
    <xf numFmtId="3" fontId="7" fillId="0" borderId="12" xfId="45" applyNumberFormat="1" applyFont="1" applyBorder="1" applyAlignment="1">
      <alignment horizontal="right" vertical="center"/>
    </xf>
    <xf numFmtId="3" fontId="7" fillId="0" borderId="12" xfId="0" applyNumberFormat="1" applyFont="1" applyBorder="1" applyAlignment="1">
      <alignment horizontal="right" vertical="center" wrapText="1"/>
    </xf>
    <xf numFmtId="3" fontId="29" fillId="0" borderId="12" xfId="0" applyNumberFormat="1" applyFont="1" applyBorder="1" applyAlignment="1">
      <alignment horizontal="right"/>
    </xf>
    <xf numFmtId="3" fontId="28" fillId="0" borderId="12" xfId="0" applyNumberFormat="1" applyFont="1" applyBorder="1" applyAlignment="1">
      <alignment horizontal="right" vertical="center"/>
    </xf>
    <xf numFmtId="3" fontId="7" fillId="0" borderId="12" xfId="0" applyNumberFormat="1" applyFont="1" applyBorder="1" applyAlignment="1">
      <alignment horizontal="right" vertical="center"/>
    </xf>
    <xf numFmtId="0" fontId="29" fillId="0" borderId="12" xfId="0" applyFont="1" applyBorder="1" applyAlignment="1">
      <alignment horizontal="right"/>
    </xf>
    <xf numFmtId="0" fontId="6" fillId="20" borderId="12" xfId="0" applyFont="1" applyFill="1" applyBorder="1" applyAlignment="1">
      <alignment vertical="center"/>
    </xf>
    <xf numFmtId="0" fontId="6" fillId="20" borderId="12" xfId="0" applyFont="1" applyFill="1" applyBorder="1" applyAlignment="1">
      <alignment horizontal="center" vertical="center"/>
    </xf>
    <xf numFmtId="3" fontId="6" fillId="20" borderId="12" xfId="0" applyNumberFormat="1" applyFont="1" applyFill="1" applyBorder="1" applyAlignment="1">
      <alignment vertical="center"/>
    </xf>
    <xf numFmtId="0" fontId="6" fillId="20" borderId="12" xfId="0" applyFont="1" applyFill="1" applyBorder="1" applyAlignment="1">
      <alignment horizontal="justify" vertical="center"/>
    </xf>
    <xf numFmtId="173" fontId="6" fillId="20" borderId="12" xfId="0" applyNumberFormat="1" applyFont="1" applyFill="1" applyBorder="1" applyAlignment="1">
      <alignment horizontal="justify" vertical="center" wrapText="1"/>
    </xf>
    <xf numFmtId="0" fontId="6" fillId="0" borderId="12" xfId="0"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12" xfId="0" applyFont="1" applyFill="1" applyBorder="1" applyAlignment="1" quotePrefix="1">
      <alignment horizontal="center" vertical="center" wrapText="1"/>
    </xf>
    <xf numFmtId="0" fontId="6" fillId="0" borderId="12" xfId="0" applyNumberFormat="1" applyFont="1" applyFill="1" applyBorder="1" applyAlignment="1">
      <alignment horizontal="center" vertical="center" wrapText="1"/>
    </xf>
    <xf numFmtId="0" fontId="6" fillId="20" borderId="12"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2" xfId="0" applyFont="1" applyBorder="1" applyAlignment="1">
      <alignment horizontal="justify" vertical="center" wrapText="1"/>
    </xf>
    <xf numFmtId="0" fontId="28" fillId="0" borderId="12" xfId="0" applyFont="1" applyFill="1" applyBorder="1" applyAlignment="1">
      <alignment horizontal="center" vertical="center"/>
    </xf>
  </cellXfs>
  <cellStyles count="54">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tabSelected="1" zoomScale="70" zoomScaleNormal="70" zoomScalePageLayoutView="0" workbookViewId="0" topLeftCell="A1">
      <selection activeCell="A1" sqref="A1:L1"/>
    </sheetView>
  </sheetViews>
  <sheetFormatPr defaultColWidth="9.140625" defaultRowHeight="12.75"/>
  <cols>
    <col min="1" max="1" width="6.57421875" style="5" customWidth="1"/>
    <col min="2" max="2" width="39.28125" style="4" customWidth="1"/>
    <col min="3" max="3" width="32.421875" style="4" customWidth="1"/>
    <col min="4" max="4" width="18.00390625" style="10" customWidth="1"/>
    <col min="5" max="5" width="15.8515625" style="5" customWidth="1"/>
    <col min="6" max="6" width="14.7109375" style="5" customWidth="1"/>
    <col min="7" max="7" width="13.421875" style="11" customWidth="1"/>
    <col min="8" max="8" width="14.28125" style="11" customWidth="1"/>
    <col min="9" max="9" width="14.28125" style="16" customWidth="1"/>
    <col min="10" max="10" width="45.00390625" style="4" customWidth="1"/>
    <col min="11" max="11" width="51.140625" style="4" customWidth="1"/>
    <col min="12" max="12" width="19.7109375" style="7" customWidth="1"/>
    <col min="13" max="16384" width="8.8515625" style="10" customWidth="1"/>
  </cols>
  <sheetData>
    <row r="1" spans="1:12" ht="56.25" customHeight="1">
      <c r="A1" s="77" t="s">
        <v>298</v>
      </c>
      <c r="B1" s="77"/>
      <c r="C1" s="77"/>
      <c r="D1" s="77"/>
      <c r="E1" s="77"/>
      <c r="F1" s="77"/>
      <c r="G1" s="77"/>
      <c r="H1" s="77"/>
      <c r="I1" s="77"/>
      <c r="J1" s="77"/>
      <c r="K1" s="77"/>
      <c r="L1" s="77"/>
    </row>
    <row r="2" spans="1:12" ht="30" customHeight="1">
      <c r="A2" s="6"/>
      <c r="B2" s="6"/>
      <c r="C2" s="6"/>
      <c r="D2" s="6"/>
      <c r="E2" s="6"/>
      <c r="F2" s="6"/>
      <c r="G2" s="6"/>
      <c r="H2" s="6"/>
      <c r="I2" s="15"/>
      <c r="J2" s="6"/>
      <c r="K2" s="6"/>
      <c r="L2" s="6"/>
    </row>
    <row r="3" spans="1:12" ht="29.25" customHeight="1">
      <c r="A3" s="74" t="s">
        <v>12</v>
      </c>
      <c r="B3" s="72" t="s">
        <v>14</v>
      </c>
      <c r="C3" s="72" t="s">
        <v>1</v>
      </c>
      <c r="D3" s="72" t="s">
        <v>2</v>
      </c>
      <c r="E3" s="72"/>
      <c r="F3" s="73" t="s">
        <v>5</v>
      </c>
      <c r="G3" s="73" t="s">
        <v>15</v>
      </c>
      <c r="H3" s="72" t="s">
        <v>6</v>
      </c>
      <c r="I3" s="75" t="s">
        <v>7</v>
      </c>
      <c r="J3" s="72" t="s">
        <v>13</v>
      </c>
      <c r="K3" s="72" t="s">
        <v>8</v>
      </c>
      <c r="L3" s="72" t="s">
        <v>16</v>
      </c>
    </row>
    <row r="4" spans="1:12" s="8" customFormat="1" ht="51" customHeight="1">
      <c r="A4" s="72"/>
      <c r="B4" s="72"/>
      <c r="C4" s="72"/>
      <c r="D4" s="17" t="s">
        <v>3</v>
      </c>
      <c r="E4" s="18" t="s">
        <v>4</v>
      </c>
      <c r="F4" s="73"/>
      <c r="G4" s="73"/>
      <c r="H4" s="72"/>
      <c r="I4" s="75"/>
      <c r="J4" s="72"/>
      <c r="K4" s="72"/>
      <c r="L4" s="72"/>
    </row>
    <row r="5" spans="1:12" s="8" customFormat="1" ht="39" customHeight="1">
      <c r="A5" s="19" t="s">
        <v>9</v>
      </c>
      <c r="B5" s="71" t="s">
        <v>17</v>
      </c>
      <c r="C5" s="71"/>
      <c r="D5" s="71"/>
      <c r="E5" s="71"/>
      <c r="F5" s="71"/>
      <c r="G5" s="20">
        <f>G6+G12+G14+G17+G19+G24+G30+G32+G36+G41</f>
        <v>747175</v>
      </c>
      <c r="H5" s="20">
        <f>H6+H12+H14+H17+H19+H24+H30+H32+H36+H41</f>
        <v>443014</v>
      </c>
      <c r="I5" s="20">
        <f>I6+I12+I14+I17+I19+I24+I30+I32+I36+I41</f>
        <v>430468</v>
      </c>
      <c r="J5" s="21" t="s">
        <v>11</v>
      </c>
      <c r="K5" s="21"/>
      <c r="L5" s="22"/>
    </row>
    <row r="6" spans="1:12" s="9" customFormat="1" ht="42" customHeight="1">
      <c r="A6" s="12" t="s">
        <v>0</v>
      </c>
      <c r="B6" s="13" t="s">
        <v>10</v>
      </c>
      <c r="C6" s="13" t="s">
        <v>11</v>
      </c>
      <c r="D6" s="23"/>
      <c r="E6" s="12"/>
      <c r="F6" s="12"/>
      <c r="G6" s="14">
        <f>SUM(G7:G11)</f>
        <v>107847</v>
      </c>
      <c r="H6" s="14">
        <f>SUM(H7:H11)</f>
        <v>92294</v>
      </c>
      <c r="I6" s="14">
        <f>SUM(I7:I11)</f>
        <v>92294</v>
      </c>
      <c r="J6" s="13"/>
      <c r="K6" s="13"/>
      <c r="L6" s="12"/>
    </row>
    <row r="7" spans="1:16" s="30" customFormat="1" ht="96" customHeight="1">
      <c r="A7" s="34">
        <v>1</v>
      </c>
      <c r="B7" s="31" t="s">
        <v>20</v>
      </c>
      <c r="C7" s="31" t="s">
        <v>19</v>
      </c>
      <c r="D7" s="47" t="s">
        <v>18</v>
      </c>
      <c r="E7" s="47" t="s">
        <v>21</v>
      </c>
      <c r="F7" s="42" t="s">
        <v>128</v>
      </c>
      <c r="G7" s="32">
        <v>3742</v>
      </c>
      <c r="H7" s="32">
        <v>3742</v>
      </c>
      <c r="I7" s="32">
        <v>3742</v>
      </c>
      <c r="J7" s="51" t="s">
        <v>129</v>
      </c>
      <c r="K7" s="33" t="s">
        <v>22</v>
      </c>
      <c r="L7" s="47" t="s">
        <v>24</v>
      </c>
      <c r="P7" s="30" t="s">
        <v>11</v>
      </c>
    </row>
    <row r="8" spans="1:12" ht="94.5" customHeight="1">
      <c r="A8" s="34">
        <v>2</v>
      </c>
      <c r="B8" s="27" t="s">
        <v>27</v>
      </c>
      <c r="C8" s="27" t="s">
        <v>28</v>
      </c>
      <c r="D8" s="35" t="s">
        <v>29</v>
      </c>
      <c r="E8" s="47" t="s">
        <v>21</v>
      </c>
      <c r="F8" s="42" t="s">
        <v>130</v>
      </c>
      <c r="G8" s="36">
        <v>29152</v>
      </c>
      <c r="H8" s="36">
        <v>13599</v>
      </c>
      <c r="I8" s="36">
        <v>13599</v>
      </c>
      <c r="J8" s="51" t="s">
        <v>133</v>
      </c>
      <c r="K8" s="37" t="s">
        <v>30</v>
      </c>
      <c r="L8" s="47" t="s">
        <v>31</v>
      </c>
    </row>
    <row r="9" spans="1:12" ht="98.25" customHeight="1">
      <c r="A9" s="34">
        <v>3</v>
      </c>
      <c r="B9" s="27" t="s">
        <v>32</v>
      </c>
      <c r="C9" s="27" t="s">
        <v>33</v>
      </c>
      <c r="D9" s="38" t="s">
        <v>29</v>
      </c>
      <c r="E9" s="47" t="s">
        <v>21</v>
      </c>
      <c r="F9" s="42" t="s">
        <v>132</v>
      </c>
      <c r="G9" s="39">
        <v>631</v>
      </c>
      <c r="H9" s="39">
        <v>631</v>
      </c>
      <c r="I9" s="39">
        <v>631</v>
      </c>
      <c r="J9" s="51" t="s">
        <v>129</v>
      </c>
      <c r="K9" s="27" t="s">
        <v>34</v>
      </c>
      <c r="L9" s="47" t="s">
        <v>35</v>
      </c>
    </row>
    <row r="10" spans="1:12" ht="189.75" customHeight="1">
      <c r="A10" s="34">
        <v>4</v>
      </c>
      <c r="B10" s="27" t="s">
        <v>279</v>
      </c>
      <c r="C10" s="27" t="s">
        <v>280</v>
      </c>
      <c r="D10" s="38" t="s">
        <v>150</v>
      </c>
      <c r="E10" s="47" t="s">
        <v>21</v>
      </c>
      <c r="F10" s="42" t="s">
        <v>130</v>
      </c>
      <c r="G10" s="39">
        <v>44555</v>
      </c>
      <c r="H10" s="39">
        <v>44555</v>
      </c>
      <c r="I10" s="39">
        <v>44555</v>
      </c>
      <c r="J10" s="51" t="s">
        <v>133</v>
      </c>
      <c r="K10" s="37" t="s">
        <v>281</v>
      </c>
      <c r="L10" s="47" t="s">
        <v>24</v>
      </c>
    </row>
    <row r="11" spans="1:12" ht="98.25" customHeight="1">
      <c r="A11" s="34">
        <v>5</v>
      </c>
      <c r="B11" s="27" t="s">
        <v>282</v>
      </c>
      <c r="C11" s="27" t="s">
        <v>280</v>
      </c>
      <c r="D11" s="38" t="s">
        <v>29</v>
      </c>
      <c r="E11" s="47" t="s">
        <v>21</v>
      </c>
      <c r="F11" s="42" t="s">
        <v>130</v>
      </c>
      <c r="G11" s="39">
        <v>29767</v>
      </c>
      <c r="H11" s="39">
        <v>29767</v>
      </c>
      <c r="I11" s="39">
        <v>29767</v>
      </c>
      <c r="J11" s="51" t="s">
        <v>133</v>
      </c>
      <c r="K11" s="37" t="s">
        <v>283</v>
      </c>
      <c r="L11" s="47" t="s">
        <v>24</v>
      </c>
    </row>
    <row r="12" spans="1:12" ht="43.5" customHeight="1">
      <c r="A12" s="12" t="s">
        <v>36</v>
      </c>
      <c r="B12" s="13" t="s">
        <v>37</v>
      </c>
      <c r="C12" s="13" t="s">
        <v>11</v>
      </c>
      <c r="D12" s="23"/>
      <c r="E12" s="12"/>
      <c r="F12" s="12"/>
      <c r="G12" s="14">
        <f>SUM(G13)</f>
        <v>84867</v>
      </c>
      <c r="H12" s="14">
        <f>SUM(H13)</f>
        <v>84867</v>
      </c>
      <c r="I12" s="14">
        <f>SUM(I13)</f>
        <v>84867</v>
      </c>
      <c r="J12" s="13"/>
      <c r="K12" s="13"/>
      <c r="L12" s="12"/>
    </row>
    <row r="13" spans="1:12" ht="332.25" customHeight="1">
      <c r="A13" s="34">
        <v>6</v>
      </c>
      <c r="B13" s="40" t="s">
        <v>40</v>
      </c>
      <c r="C13" s="41" t="s">
        <v>39</v>
      </c>
      <c r="D13" s="42" t="s">
        <v>38</v>
      </c>
      <c r="E13" s="47" t="s">
        <v>41</v>
      </c>
      <c r="F13" s="42" t="s">
        <v>130</v>
      </c>
      <c r="G13" s="43">
        <v>84867</v>
      </c>
      <c r="H13" s="43">
        <v>84867</v>
      </c>
      <c r="I13" s="43">
        <v>84867</v>
      </c>
      <c r="J13" s="51" t="s">
        <v>133</v>
      </c>
      <c r="K13" s="37" t="s">
        <v>286</v>
      </c>
      <c r="L13" s="47" t="s">
        <v>35</v>
      </c>
    </row>
    <row r="14" spans="1:12" ht="48" customHeight="1">
      <c r="A14" s="12" t="s">
        <v>42</v>
      </c>
      <c r="B14" s="13" t="s">
        <v>50</v>
      </c>
      <c r="C14" s="13" t="s">
        <v>11</v>
      </c>
      <c r="D14" s="23"/>
      <c r="E14" s="12"/>
      <c r="F14" s="12"/>
      <c r="G14" s="14">
        <f>SUM(G15:H16)</f>
        <v>295125</v>
      </c>
      <c r="H14" s="14">
        <f>SUM(H15:I16)</f>
        <v>20450</v>
      </c>
      <c r="I14" s="14">
        <f>SUM(I15:J16)</f>
        <v>10225</v>
      </c>
      <c r="J14" s="13"/>
      <c r="K14" s="13"/>
      <c r="L14" s="12"/>
    </row>
    <row r="15" spans="1:12" ht="113.25" customHeight="1">
      <c r="A15" s="34">
        <v>7</v>
      </c>
      <c r="B15" s="27" t="s">
        <v>56</v>
      </c>
      <c r="C15" s="27" t="s">
        <v>53</v>
      </c>
      <c r="D15" s="35" t="s">
        <v>55</v>
      </c>
      <c r="E15" s="47" t="s">
        <v>51</v>
      </c>
      <c r="F15" s="42" t="s">
        <v>128</v>
      </c>
      <c r="G15" s="36">
        <v>4900</v>
      </c>
      <c r="H15" s="36">
        <v>4900</v>
      </c>
      <c r="I15" s="36">
        <v>4900</v>
      </c>
      <c r="J15" s="51" t="s">
        <v>129</v>
      </c>
      <c r="K15" s="27" t="s">
        <v>57</v>
      </c>
      <c r="L15" s="47" t="s">
        <v>58</v>
      </c>
    </row>
    <row r="16" spans="1:12" ht="113.25" customHeight="1">
      <c r="A16" s="34">
        <v>8</v>
      </c>
      <c r="B16" s="27" t="s">
        <v>54</v>
      </c>
      <c r="C16" s="27" t="s">
        <v>53</v>
      </c>
      <c r="D16" s="35" t="s">
        <v>52</v>
      </c>
      <c r="E16" s="47" t="s">
        <v>51</v>
      </c>
      <c r="F16" s="42" t="s">
        <v>131</v>
      </c>
      <c r="G16" s="36">
        <v>280000</v>
      </c>
      <c r="H16" s="36">
        <v>5325</v>
      </c>
      <c r="I16" s="36">
        <v>5325</v>
      </c>
      <c r="J16" s="51" t="s">
        <v>133</v>
      </c>
      <c r="K16" s="33" t="s">
        <v>273</v>
      </c>
      <c r="L16" s="47" t="s">
        <v>59</v>
      </c>
    </row>
    <row r="17" spans="1:12" ht="36" customHeight="1">
      <c r="A17" s="12" t="s">
        <v>49</v>
      </c>
      <c r="B17" s="13" t="s">
        <v>43</v>
      </c>
      <c r="C17" s="13" t="s">
        <v>11</v>
      </c>
      <c r="D17" s="23"/>
      <c r="E17" s="12"/>
      <c r="F17" s="12"/>
      <c r="G17" s="14">
        <f>G18</f>
        <v>775</v>
      </c>
      <c r="H17" s="14">
        <f>H18</f>
        <v>775</v>
      </c>
      <c r="I17" s="14">
        <f>I18</f>
        <v>775</v>
      </c>
      <c r="J17" s="13"/>
      <c r="K17" s="13"/>
      <c r="L17" s="12"/>
    </row>
    <row r="18" spans="1:12" ht="350.25" customHeight="1">
      <c r="A18" s="34">
        <v>9</v>
      </c>
      <c r="B18" s="44" t="s">
        <v>46</v>
      </c>
      <c r="C18" s="44" t="s">
        <v>45</v>
      </c>
      <c r="D18" s="38" t="s">
        <v>44</v>
      </c>
      <c r="E18" s="47" t="s">
        <v>47</v>
      </c>
      <c r="F18" s="42" t="s">
        <v>130</v>
      </c>
      <c r="G18" s="39">
        <v>775</v>
      </c>
      <c r="H18" s="39">
        <v>775</v>
      </c>
      <c r="I18" s="39">
        <v>775</v>
      </c>
      <c r="J18" s="51" t="s">
        <v>133</v>
      </c>
      <c r="K18" s="37" t="s">
        <v>271</v>
      </c>
      <c r="L18" s="47" t="s">
        <v>48</v>
      </c>
    </row>
    <row r="19" spans="1:12" ht="33.75" customHeight="1">
      <c r="A19" s="12" t="s">
        <v>60</v>
      </c>
      <c r="B19" s="13" t="s">
        <v>61</v>
      </c>
      <c r="C19" s="13" t="s">
        <v>11</v>
      </c>
      <c r="D19" s="23"/>
      <c r="E19" s="12"/>
      <c r="F19" s="12"/>
      <c r="G19" s="14">
        <f>SUM(G20:G23)</f>
        <v>18161</v>
      </c>
      <c r="H19" s="14">
        <f>SUM(H20:H23)</f>
        <v>12119</v>
      </c>
      <c r="I19" s="14">
        <f>SUM(I20:I23)</f>
        <v>12119</v>
      </c>
      <c r="J19" s="13"/>
      <c r="K19" s="13"/>
      <c r="L19" s="12"/>
    </row>
    <row r="20" spans="1:12" ht="194.25" customHeight="1">
      <c r="A20" s="34">
        <v>10</v>
      </c>
      <c r="B20" s="27" t="s">
        <v>66</v>
      </c>
      <c r="C20" s="27" t="s">
        <v>63</v>
      </c>
      <c r="D20" s="25" t="s">
        <v>65</v>
      </c>
      <c r="E20" s="47" t="s">
        <v>67</v>
      </c>
      <c r="F20" s="42" t="s">
        <v>128</v>
      </c>
      <c r="G20" s="32">
        <v>4000</v>
      </c>
      <c r="H20" s="32">
        <v>4000</v>
      </c>
      <c r="I20" s="32">
        <v>4000</v>
      </c>
      <c r="J20" s="51" t="s">
        <v>129</v>
      </c>
      <c r="K20" s="37" t="s">
        <v>189</v>
      </c>
      <c r="L20" s="47" t="s">
        <v>23</v>
      </c>
    </row>
    <row r="21" spans="1:12" ht="102.75" customHeight="1">
      <c r="A21" s="34">
        <v>11</v>
      </c>
      <c r="B21" s="27" t="s">
        <v>64</v>
      </c>
      <c r="C21" s="27" t="s">
        <v>63</v>
      </c>
      <c r="D21" s="45" t="s">
        <v>62</v>
      </c>
      <c r="E21" s="47" t="s">
        <v>67</v>
      </c>
      <c r="F21" s="42" t="s">
        <v>128</v>
      </c>
      <c r="G21" s="32">
        <v>6218</v>
      </c>
      <c r="H21" s="32">
        <v>5000</v>
      </c>
      <c r="I21" s="32">
        <v>5000</v>
      </c>
      <c r="J21" s="51" t="s">
        <v>129</v>
      </c>
      <c r="K21" s="27" t="s">
        <v>68</v>
      </c>
      <c r="L21" s="47" t="s">
        <v>23</v>
      </c>
    </row>
    <row r="22" spans="1:12" ht="198" customHeight="1">
      <c r="A22" s="34">
        <v>12</v>
      </c>
      <c r="B22" s="27" t="s">
        <v>70</v>
      </c>
      <c r="C22" s="27" t="s">
        <v>63</v>
      </c>
      <c r="D22" s="25" t="s">
        <v>69</v>
      </c>
      <c r="E22" s="47" t="s">
        <v>67</v>
      </c>
      <c r="F22" s="42" t="s">
        <v>128</v>
      </c>
      <c r="G22" s="32">
        <v>6824</v>
      </c>
      <c r="H22" s="32">
        <v>2000</v>
      </c>
      <c r="I22" s="32">
        <v>2000</v>
      </c>
      <c r="J22" s="51" t="s">
        <v>129</v>
      </c>
      <c r="K22" s="37" t="s">
        <v>71</v>
      </c>
      <c r="L22" s="47" t="s">
        <v>23</v>
      </c>
    </row>
    <row r="23" spans="1:12" ht="105" customHeight="1">
      <c r="A23" s="34">
        <v>13</v>
      </c>
      <c r="B23" s="27" t="s">
        <v>74</v>
      </c>
      <c r="C23" s="27" t="s">
        <v>73</v>
      </c>
      <c r="D23" s="35" t="s">
        <v>72</v>
      </c>
      <c r="E23" s="47" t="s">
        <v>67</v>
      </c>
      <c r="F23" s="42" t="s">
        <v>134</v>
      </c>
      <c r="G23" s="36">
        <v>1119</v>
      </c>
      <c r="H23" s="36">
        <v>1119</v>
      </c>
      <c r="I23" s="36">
        <v>1119</v>
      </c>
      <c r="J23" s="51" t="s">
        <v>133</v>
      </c>
      <c r="K23" s="37" t="s">
        <v>82</v>
      </c>
      <c r="L23" s="47" t="s">
        <v>48</v>
      </c>
    </row>
    <row r="24" spans="1:12" ht="37.5" customHeight="1">
      <c r="A24" s="12" t="s">
        <v>77</v>
      </c>
      <c r="B24" s="13" t="s">
        <v>76</v>
      </c>
      <c r="C24" s="13" t="s">
        <v>11</v>
      </c>
      <c r="D24" s="23"/>
      <c r="E24" s="12"/>
      <c r="F24" s="12"/>
      <c r="G24" s="14">
        <f>SUM(G25:G29)</f>
        <v>72878</v>
      </c>
      <c r="H24" s="14">
        <f>SUM(H25:H29)</f>
        <v>72878</v>
      </c>
      <c r="I24" s="14">
        <f>SUM(I25:I29)</f>
        <v>72878</v>
      </c>
      <c r="J24" s="13"/>
      <c r="K24" s="13"/>
      <c r="L24" s="12"/>
    </row>
    <row r="25" spans="1:12" ht="124.5" customHeight="1">
      <c r="A25" s="34">
        <v>14</v>
      </c>
      <c r="B25" s="27" t="s">
        <v>80</v>
      </c>
      <c r="C25" s="46" t="s">
        <v>79</v>
      </c>
      <c r="D25" s="38" t="s">
        <v>78</v>
      </c>
      <c r="E25" s="47" t="s">
        <v>81</v>
      </c>
      <c r="F25" s="42" t="s">
        <v>132</v>
      </c>
      <c r="G25" s="39">
        <v>3778</v>
      </c>
      <c r="H25" s="39">
        <v>3778</v>
      </c>
      <c r="I25" s="39">
        <v>3778</v>
      </c>
      <c r="J25" s="51" t="s">
        <v>129</v>
      </c>
      <c r="K25" s="27" t="s">
        <v>83</v>
      </c>
      <c r="L25" s="47" t="s">
        <v>23</v>
      </c>
    </row>
    <row r="26" spans="1:12" ht="106.5" customHeight="1">
      <c r="A26" s="34">
        <v>15</v>
      </c>
      <c r="B26" s="27" t="s">
        <v>87</v>
      </c>
      <c r="C26" s="46" t="s">
        <v>79</v>
      </c>
      <c r="D26" s="38" t="s">
        <v>84</v>
      </c>
      <c r="E26" s="47" t="s">
        <v>81</v>
      </c>
      <c r="F26" s="34" t="s">
        <v>135</v>
      </c>
      <c r="G26" s="39">
        <v>48000</v>
      </c>
      <c r="H26" s="39">
        <v>48000</v>
      </c>
      <c r="I26" s="39">
        <v>48000</v>
      </c>
      <c r="J26" s="51" t="s">
        <v>137</v>
      </c>
      <c r="K26" s="78" t="s">
        <v>276</v>
      </c>
      <c r="L26" s="79" t="s">
        <v>58</v>
      </c>
    </row>
    <row r="27" spans="1:12" ht="104.25" customHeight="1">
      <c r="A27" s="34">
        <v>16</v>
      </c>
      <c r="B27" s="27" t="s">
        <v>86</v>
      </c>
      <c r="C27" s="46" t="s">
        <v>79</v>
      </c>
      <c r="D27" s="38" t="s">
        <v>84</v>
      </c>
      <c r="E27" s="47" t="s">
        <v>81</v>
      </c>
      <c r="F27" s="42" t="s">
        <v>128</v>
      </c>
      <c r="G27" s="39">
        <v>8000</v>
      </c>
      <c r="H27" s="39">
        <v>8000</v>
      </c>
      <c r="I27" s="39">
        <v>8000</v>
      </c>
      <c r="J27" s="51" t="s">
        <v>129</v>
      </c>
      <c r="K27" s="78"/>
      <c r="L27" s="79"/>
    </row>
    <row r="28" spans="1:12" ht="96.75" customHeight="1">
      <c r="A28" s="34">
        <v>17</v>
      </c>
      <c r="B28" s="27" t="s">
        <v>85</v>
      </c>
      <c r="C28" s="46" t="s">
        <v>79</v>
      </c>
      <c r="D28" s="38" t="s">
        <v>84</v>
      </c>
      <c r="E28" s="47" t="s">
        <v>81</v>
      </c>
      <c r="F28" s="42" t="s">
        <v>130</v>
      </c>
      <c r="G28" s="39">
        <v>10000</v>
      </c>
      <c r="H28" s="39">
        <v>10000</v>
      </c>
      <c r="I28" s="39">
        <v>10000</v>
      </c>
      <c r="J28" s="51" t="s">
        <v>133</v>
      </c>
      <c r="K28" s="78"/>
      <c r="L28" s="79"/>
    </row>
    <row r="29" spans="1:12" s="26" customFormat="1" ht="105" customHeight="1">
      <c r="A29" s="34">
        <v>18</v>
      </c>
      <c r="B29" s="27" t="s">
        <v>88</v>
      </c>
      <c r="C29" s="46" t="s">
        <v>79</v>
      </c>
      <c r="D29" s="38" t="s">
        <v>78</v>
      </c>
      <c r="E29" s="47" t="s">
        <v>81</v>
      </c>
      <c r="F29" s="42" t="s">
        <v>130</v>
      </c>
      <c r="G29" s="39">
        <v>3100</v>
      </c>
      <c r="H29" s="39">
        <f>G29</f>
        <v>3100</v>
      </c>
      <c r="I29" s="39">
        <f>G29</f>
        <v>3100</v>
      </c>
      <c r="J29" s="51" t="s">
        <v>133</v>
      </c>
      <c r="K29" s="27" t="s">
        <v>89</v>
      </c>
      <c r="L29" s="47" t="s">
        <v>35</v>
      </c>
    </row>
    <row r="30" spans="1:12" ht="37.5" customHeight="1">
      <c r="A30" s="12" t="s">
        <v>90</v>
      </c>
      <c r="B30" s="13" t="s">
        <v>91</v>
      </c>
      <c r="C30" s="13" t="s">
        <v>11</v>
      </c>
      <c r="D30" s="23"/>
      <c r="E30" s="12"/>
      <c r="F30" s="12"/>
      <c r="G30" s="14">
        <f>G31</f>
        <v>6321</v>
      </c>
      <c r="H30" s="14">
        <f>H31</f>
        <v>6321</v>
      </c>
      <c r="I30" s="14">
        <f>I31</f>
        <v>4000</v>
      </c>
      <c r="J30" s="13"/>
      <c r="K30" s="13"/>
      <c r="L30" s="12"/>
    </row>
    <row r="31" spans="1:12" ht="118.5" customHeight="1">
      <c r="A31" s="38">
        <v>19</v>
      </c>
      <c r="B31" s="41" t="s">
        <v>274</v>
      </c>
      <c r="C31" s="41" t="s">
        <v>93</v>
      </c>
      <c r="D31" s="38" t="s">
        <v>92</v>
      </c>
      <c r="E31" s="38" t="s">
        <v>94</v>
      </c>
      <c r="F31" s="42" t="s">
        <v>130</v>
      </c>
      <c r="G31" s="43">
        <v>6321</v>
      </c>
      <c r="H31" s="43">
        <v>6321</v>
      </c>
      <c r="I31" s="43">
        <v>4000</v>
      </c>
      <c r="J31" s="51" t="s">
        <v>133</v>
      </c>
      <c r="K31" s="27" t="s">
        <v>275</v>
      </c>
      <c r="L31" s="47" t="s">
        <v>4</v>
      </c>
    </row>
    <row r="32" spans="1:12" ht="33" customHeight="1">
      <c r="A32" s="12" t="s">
        <v>95</v>
      </c>
      <c r="B32" s="13" t="s">
        <v>96</v>
      </c>
      <c r="C32" s="13" t="s">
        <v>11</v>
      </c>
      <c r="D32" s="23"/>
      <c r="E32" s="12"/>
      <c r="F32" s="12"/>
      <c r="G32" s="14">
        <f>SUM(G33:G35)</f>
        <v>36277</v>
      </c>
      <c r="H32" s="14">
        <f>SUM(H33:H35)</f>
        <v>36277</v>
      </c>
      <c r="I32" s="14">
        <f>SUM(I33:I35)</f>
        <v>36277</v>
      </c>
      <c r="J32" s="13"/>
      <c r="K32" s="13"/>
      <c r="L32" s="12"/>
    </row>
    <row r="33" spans="1:12" ht="114" customHeight="1">
      <c r="A33" s="38">
        <v>20</v>
      </c>
      <c r="B33" s="27" t="s">
        <v>99</v>
      </c>
      <c r="C33" s="27" t="s">
        <v>98</v>
      </c>
      <c r="D33" s="35" t="s">
        <v>97</v>
      </c>
      <c r="E33" s="38" t="s">
        <v>100</v>
      </c>
      <c r="F33" s="42" t="s">
        <v>128</v>
      </c>
      <c r="G33" s="36">
        <v>4177</v>
      </c>
      <c r="H33" s="36">
        <v>4177</v>
      </c>
      <c r="I33" s="36">
        <v>4177</v>
      </c>
      <c r="J33" s="51" t="s">
        <v>129</v>
      </c>
      <c r="K33" s="33" t="s">
        <v>101</v>
      </c>
      <c r="L33" s="47" t="s">
        <v>23</v>
      </c>
    </row>
    <row r="34" spans="1:12" ht="188.25" customHeight="1">
      <c r="A34" s="38">
        <v>21</v>
      </c>
      <c r="B34" s="41" t="s">
        <v>269</v>
      </c>
      <c r="C34" s="27" t="s">
        <v>98</v>
      </c>
      <c r="D34" s="42" t="s">
        <v>103</v>
      </c>
      <c r="E34" s="38" t="s">
        <v>100</v>
      </c>
      <c r="F34" s="42" t="s">
        <v>131</v>
      </c>
      <c r="G34" s="50">
        <v>23000</v>
      </c>
      <c r="H34" s="50">
        <v>23000</v>
      </c>
      <c r="I34" s="50">
        <v>23000</v>
      </c>
      <c r="J34" s="51" t="s">
        <v>133</v>
      </c>
      <c r="K34" s="51" t="s">
        <v>270</v>
      </c>
      <c r="L34" s="47" t="s">
        <v>59</v>
      </c>
    </row>
    <row r="35" spans="1:12" ht="108" customHeight="1">
      <c r="A35" s="38">
        <v>22</v>
      </c>
      <c r="B35" s="41" t="s">
        <v>104</v>
      </c>
      <c r="C35" s="27" t="s">
        <v>98</v>
      </c>
      <c r="D35" s="42" t="s">
        <v>102</v>
      </c>
      <c r="E35" s="38" t="s">
        <v>100</v>
      </c>
      <c r="F35" s="42" t="s">
        <v>131</v>
      </c>
      <c r="G35" s="50">
        <v>9100</v>
      </c>
      <c r="H35" s="50">
        <v>9100</v>
      </c>
      <c r="I35" s="43">
        <v>9100</v>
      </c>
      <c r="J35" s="51" t="s">
        <v>133</v>
      </c>
      <c r="K35" s="33" t="s">
        <v>277</v>
      </c>
      <c r="L35" s="47" t="s">
        <v>4</v>
      </c>
    </row>
    <row r="36" spans="1:12" ht="39.75" customHeight="1">
      <c r="A36" s="12" t="s">
        <v>106</v>
      </c>
      <c r="B36" s="13" t="s">
        <v>105</v>
      </c>
      <c r="C36" s="13" t="s">
        <v>11</v>
      </c>
      <c r="D36" s="23"/>
      <c r="E36" s="12"/>
      <c r="F36" s="12"/>
      <c r="G36" s="14">
        <f>SUM(G37:G40)</f>
        <v>45682</v>
      </c>
      <c r="H36" s="14">
        <f>SUM(H37:H40)</f>
        <v>37791</v>
      </c>
      <c r="I36" s="14">
        <f>SUM(I37:I40)</f>
        <v>37791</v>
      </c>
      <c r="J36" s="13"/>
      <c r="K36" s="13"/>
      <c r="L36" s="12"/>
    </row>
    <row r="37" spans="1:12" ht="108.75" customHeight="1">
      <c r="A37" s="38">
        <v>23</v>
      </c>
      <c r="B37" s="24" t="s">
        <v>109</v>
      </c>
      <c r="C37" s="24" t="s">
        <v>108</v>
      </c>
      <c r="D37" s="25" t="s">
        <v>107</v>
      </c>
      <c r="E37" s="38" t="s">
        <v>110</v>
      </c>
      <c r="F37" s="42" t="s">
        <v>128</v>
      </c>
      <c r="G37" s="32">
        <v>5120</v>
      </c>
      <c r="H37" s="32">
        <v>5120</v>
      </c>
      <c r="I37" s="32">
        <v>5120</v>
      </c>
      <c r="J37" s="51" t="s">
        <v>129</v>
      </c>
      <c r="K37" s="27" t="s">
        <v>111</v>
      </c>
      <c r="L37" s="47" t="s">
        <v>23</v>
      </c>
    </row>
    <row r="38" spans="1:12" ht="141" customHeight="1">
      <c r="A38" s="38">
        <v>24</v>
      </c>
      <c r="B38" s="24" t="s">
        <v>113</v>
      </c>
      <c r="C38" s="24" t="s">
        <v>108</v>
      </c>
      <c r="D38" s="25" t="s">
        <v>112</v>
      </c>
      <c r="E38" s="38" t="s">
        <v>110</v>
      </c>
      <c r="F38" s="35" t="s">
        <v>138</v>
      </c>
      <c r="G38" s="32">
        <v>16972</v>
      </c>
      <c r="H38" s="32">
        <v>16972</v>
      </c>
      <c r="I38" s="32">
        <v>16972</v>
      </c>
      <c r="J38" s="51" t="s">
        <v>129</v>
      </c>
      <c r="K38" s="37" t="s">
        <v>287</v>
      </c>
      <c r="L38" s="47" t="s">
        <v>59</v>
      </c>
    </row>
    <row r="39" spans="1:12" ht="123" customHeight="1">
      <c r="A39" s="38">
        <v>25</v>
      </c>
      <c r="B39" s="27" t="s">
        <v>27</v>
      </c>
      <c r="C39" s="27" t="s">
        <v>28</v>
      </c>
      <c r="D39" s="35" t="s">
        <v>114</v>
      </c>
      <c r="E39" s="38" t="s">
        <v>110</v>
      </c>
      <c r="F39" s="42" t="s">
        <v>130</v>
      </c>
      <c r="G39" s="36">
        <v>16383</v>
      </c>
      <c r="H39" s="36">
        <v>8492</v>
      </c>
      <c r="I39" s="36">
        <v>8492</v>
      </c>
      <c r="J39" s="51" t="s">
        <v>133</v>
      </c>
      <c r="K39" s="37" t="s">
        <v>30</v>
      </c>
      <c r="L39" s="47" t="s">
        <v>31</v>
      </c>
    </row>
    <row r="40" spans="1:12" ht="114.75" customHeight="1">
      <c r="A40" s="38">
        <v>26</v>
      </c>
      <c r="B40" s="27" t="s">
        <v>74</v>
      </c>
      <c r="C40" s="27" t="s">
        <v>73</v>
      </c>
      <c r="D40" s="35" t="s">
        <v>115</v>
      </c>
      <c r="E40" s="38" t="s">
        <v>110</v>
      </c>
      <c r="F40" s="35" t="s">
        <v>136</v>
      </c>
      <c r="G40" s="36">
        <v>7207</v>
      </c>
      <c r="H40" s="36">
        <v>7207</v>
      </c>
      <c r="I40" s="36">
        <v>7207</v>
      </c>
      <c r="J40" s="51" t="s">
        <v>133</v>
      </c>
      <c r="K40" s="37" t="s">
        <v>75</v>
      </c>
      <c r="L40" s="47" t="s">
        <v>48</v>
      </c>
    </row>
    <row r="41" spans="1:12" ht="45" customHeight="1">
      <c r="A41" s="12" t="s">
        <v>116</v>
      </c>
      <c r="B41" s="13" t="s">
        <v>117</v>
      </c>
      <c r="C41" s="13" t="s">
        <v>11</v>
      </c>
      <c r="D41" s="23"/>
      <c r="E41" s="12"/>
      <c r="F41" s="12"/>
      <c r="G41" s="14">
        <f>SUM(G42:G45)</f>
        <v>79242</v>
      </c>
      <c r="H41" s="14">
        <f>SUM(H42:H45)</f>
        <v>79242</v>
      </c>
      <c r="I41" s="14">
        <f>SUM(I42:I45)</f>
        <v>79242</v>
      </c>
      <c r="J41" s="13"/>
      <c r="K41" s="13"/>
      <c r="L41" s="12"/>
    </row>
    <row r="42" spans="1:12" ht="110.25" customHeight="1">
      <c r="A42" s="38">
        <v>27</v>
      </c>
      <c r="B42" s="27" t="s">
        <v>74</v>
      </c>
      <c r="C42" s="27" t="s">
        <v>73</v>
      </c>
      <c r="D42" s="35" t="s">
        <v>118</v>
      </c>
      <c r="E42" s="38" t="s">
        <v>119</v>
      </c>
      <c r="F42" s="35" t="s">
        <v>136</v>
      </c>
      <c r="G42" s="36">
        <v>4440</v>
      </c>
      <c r="H42" s="36">
        <v>4440</v>
      </c>
      <c r="I42" s="36">
        <v>4440</v>
      </c>
      <c r="J42" s="51" t="s">
        <v>133</v>
      </c>
      <c r="K42" s="37" t="s">
        <v>82</v>
      </c>
      <c r="L42" s="47" t="s">
        <v>48</v>
      </c>
    </row>
    <row r="43" spans="1:12" ht="122.25" customHeight="1">
      <c r="A43" s="38">
        <v>28</v>
      </c>
      <c r="B43" s="27" t="s">
        <v>123</v>
      </c>
      <c r="C43" s="27" t="s">
        <v>121</v>
      </c>
      <c r="D43" s="35" t="s">
        <v>120</v>
      </c>
      <c r="E43" s="38" t="s">
        <v>119</v>
      </c>
      <c r="F43" s="42" t="s">
        <v>131</v>
      </c>
      <c r="G43" s="36">
        <v>11490</v>
      </c>
      <c r="H43" s="36">
        <v>11490</v>
      </c>
      <c r="I43" s="36">
        <v>11490</v>
      </c>
      <c r="J43" s="51" t="s">
        <v>133</v>
      </c>
      <c r="K43" s="37" t="s">
        <v>127</v>
      </c>
      <c r="L43" s="47" t="s">
        <v>4</v>
      </c>
    </row>
    <row r="44" spans="1:12" ht="123" customHeight="1">
      <c r="A44" s="38">
        <v>29</v>
      </c>
      <c r="B44" s="27" t="s">
        <v>122</v>
      </c>
      <c r="C44" s="27" t="s">
        <v>121</v>
      </c>
      <c r="D44" s="35" t="s">
        <v>120</v>
      </c>
      <c r="E44" s="38" t="s">
        <v>119</v>
      </c>
      <c r="F44" s="42" t="s">
        <v>131</v>
      </c>
      <c r="G44" s="36">
        <v>8022</v>
      </c>
      <c r="H44" s="36">
        <v>8022</v>
      </c>
      <c r="I44" s="36">
        <v>8022</v>
      </c>
      <c r="J44" s="51" t="s">
        <v>133</v>
      </c>
      <c r="K44" s="37" t="s">
        <v>126</v>
      </c>
      <c r="L44" s="47" t="s">
        <v>4</v>
      </c>
    </row>
    <row r="45" spans="1:12" ht="238.5" customHeight="1">
      <c r="A45" s="38">
        <v>30</v>
      </c>
      <c r="B45" s="27" t="s">
        <v>125</v>
      </c>
      <c r="C45" s="27" t="s">
        <v>121</v>
      </c>
      <c r="D45" s="35" t="s">
        <v>124</v>
      </c>
      <c r="E45" s="38" t="s">
        <v>119</v>
      </c>
      <c r="F45" s="35" t="s">
        <v>139</v>
      </c>
      <c r="G45" s="36">
        <v>55290</v>
      </c>
      <c r="H45" s="36">
        <v>55290</v>
      </c>
      <c r="I45" s="36">
        <v>55290</v>
      </c>
      <c r="J45" s="51" t="s">
        <v>140</v>
      </c>
      <c r="K45" s="37" t="s">
        <v>268</v>
      </c>
      <c r="L45" s="47" t="s">
        <v>23</v>
      </c>
    </row>
    <row r="46" spans="1:12" ht="47.25" customHeight="1">
      <c r="A46" s="19" t="s">
        <v>141</v>
      </c>
      <c r="B46" s="71" t="s">
        <v>142</v>
      </c>
      <c r="C46" s="71"/>
      <c r="D46" s="71"/>
      <c r="E46" s="71"/>
      <c r="F46" s="71"/>
      <c r="G46" s="20">
        <f>G47+G57+G60+G65+G67+G70</f>
        <v>761925</v>
      </c>
      <c r="H46" s="20">
        <f>H47+H57+H60+H65+H67+H70</f>
        <v>671413.3</v>
      </c>
      <c r="I46" s="20"/>
      <c r="J46" s="20" t="s">
        <v>11</v>
      </c>
      <c r="K46" s="20"/>
      <c r="L46" s="20"/>
    </row>
    <row r="47" spans="1:12" ht="37.5" customHeight="1">
      <c r="A47" s="12" t="s">
        <v>0</v>
      </c>
      <c r="B47" s="13" t="s">
        <v>10</v>
      </c>
      <c r="C47" s="13" t="s">
        <v>11</v>
      </c>
      <c r="D47" s="58"/>
      <c r="E47" s="28"/>
      <c r="F47" s="28"/>
      <c r="G47" s="14">
        <f>SUM(G48:G56)</f>
        <v>60119</v>
      </c>
      <c r="H47" s="14">
        <f>SUM(H48:H56)</f>
        <v>41119</v>
      </c>
      <c r="I47" s="14"/>
      <c r="J47" s="29"/>
      <c r="K47" s="29"/>
      <c r="L47" s="28"/>
    </row>
    <row r="48" spans="1:12" ht="159" customHeight="1">
      <c r="A48" s="38">
        <v>1</v>
      </c>
      <c r="B48" s="24" t="s">
        <v>26</v>
      </c>
      <c r="C48" s="24" t="s">
        <v>19</v>
      </c>
      <c r="D48" s="25" t="s">
        <v>25</v>
      </c>
      <c r="E48" s="47" t="s">
        <v>21</v>
      </c>
      <c r="F48" s="42" t="s">
        <v>130</v>
      </c>
      <c r="G48" s="32">
        <v>2567</v>
      </c>
      <c r="H48" s="32">
        <v>2567</v>
      </c>
      <c r="I48" s="59"/>
      <c r="J48" s="33" t="s">
        <v>199</v>
      </c>
      <c r="K48" s="37" t="s">
        <v>288</v>
      </c>
      <c r="L48" s="47" t="s">
        <v>272</v>
      </c>
    </row>
    <row r="49" spans="1:12" ht="106.5" customHeight="1">
      <c r="A49" s="38">
        <v>2</v>
      </c>
      <c r="B49" s="24" t="s">
        <v>153</v>
      </c>
      <c r="C49" s="24" t="s">
        <v>19</v>
      </c>
      <c r="D49" s="45" t="s">
        <v>152</v>
      </c>
      <c r="E49" s="47" t="s">
        <v>21</v>
      </c>
      <c r="F49" s="42" t="s">
        <v>130</v>
      </c>
      <c r="G49" s="32">
        <v>717</v>
      </c>
      <c r="H49" s="32">
        <v>717</v>
      </c>
      <c r="I49" s="59"/>
      <c r="J49" s="33" t="s">
        <v>199</v>
      </c>
      <c r="K49" s="27" t="s">
        <v>156</v>
      </c>
      <c r="L49" s="47" t="s">
        <v>24</v>
      </c>
    </row>
    <row r="50" spans="1:12" ht="92.25" customHeight="1">
      <c r="A50" s="38">
        <v>3</v>
      </c>
      <c r="B50" s="24" t="s">
        <v>151</v>
      </c>
      <c r="C50" s="24" t="s">
        <v>19</v>
      </c>
      <c r="D50" s="45" t="s">
        <v>150</v>
      </c>
      <c r="E50" s="47" t="s">
        <v>21</v>
      </c>
      <c r="F50" s="42" t="s">
        <v>128</v>
      </c>
      <c r="G50" s="32">
        <v>3075</v>
      </c>
      <c r="H50" s="32">
        <v>3075</v>
      </c>
      <c r="I50" s="59"/>
      <c r="J50" s="33" t="s">
        <v>200</v>
      </c>
      <c r="K50" s="27" t="s">
        <v>155</v>
      </c>
      <c r="L50" s="47" t="s">
        <v>24</v>
      </c>
    </row>
    <row r="51" spans="1:12" ht="81" customHeight="1">
      <c r="A51" s="38">
        <v>4</v>
      </c>
      <c r="B51" s="24" t="s">
        <v>149</v>
      </c>
      <c r="C51" s="24" t="s">
        <v>19</v>
      </c>
      <c r="D51" s="45" t="s">
        <v>29</v>
      </c>
      <c r="E51" s="47" t="s">
        <v>21</v>
      </c>
      <c r="F51" s="42" t="s">
        <v>128</v>
      </c>
      <c r="G51" s="32">
        <v>5502</v>
      </c>
      <c r="H51" s="32">
        <v>5502</v>
      </c>
      <c r="I51" s="59"/>
      <c r="J51" s="33" t="s">
        <v>200</v>
      </c>
      <c r="K51" s="27" t="s">
        <v>154</v>
      </c>
      <c r="L51" s="47" t="s">
        <v>24</v>
      </c>
    </row>
    <row r="52" spans="1:12" ht="141" customHeight="1">
      <c r="A52" s="38">
        <v>5</v>
      </c>
      <c r="B52" s="24" t="s">
        <v>148</v>
      </c>
      <c r="C52" s="24" t="s">
        <v>147</v>
      </c>
      <c r="D52" s="25" t="s">
        <v>146</v>
      </c>
      <c r="E52" s="47" t="s">
        <v>21</v>
      </c>
      <c r="F52" s="42" t="s">
        <v>130</v>
      </c>
      <c r="G52" s="32">
        <v>39000</v>
      </c>
      <c r="H52" s="32">
        <v>20000</v>
      </c>
      <c r="I52" s="59"/>
      <c r="J52" s="33" t="s">
        <v>199</v>
      </c>
      <c r="K52" s="37" t="s">
        <v>260</v>
      </c>
      <c r="L52" s="47" t="s">
        <v>48</v>
      </c>
    </row>
    <row r="53" spans="1:12" ht="152.25" customHeight="1">
      <c r="A53" s="38">
        <v>6</v>
      </c>
      <c r="B53" s="40" t="s">
        <v>145</v>
      </c>
      <c r="C53" s="40" t="s">
        <v>144</v>
      </c>
      <c r="D53" s="25" t="s">
        <v>143</v>
      </c>
      <c r="E53" s="47" t="s">
        <v>21</v>
      </c>
      <c r="F53" s="42" t="s">
        <v>157</v>
      </c>
      <c r="G53" s="32">
        <v>1500</v>
      </c>
      <c r="H53" s="32">
        <v>1500</v>
      </c>
      <c r="I53" s="59"/>
      <c r="J53" s="33" t="s">
        <v>200</v>
      </c>
      <c r="K53" s="37" t="s">
        <v>261</v>
      </c>
      <c r="L53" s="47" t="s">
        <v>35</v>
      </c>
    </row>
    <row r="54" spans="1:12" s="30" customFormat="1" ht="93" customHeight="1">
      <c r="A54" s="38">
        <v>7</v>
      </c>
      <c r="B54" s="27" t="s">
        <v>160</v>
      </c>
      <c r="C54" s="27" t="s">
        <v>159</v>
      </c>
      <c r="D54" s="38" t="s">
        <v>146</v>
      </c>
      <c r="E54" s="47" t="s">
        <v>21</v>
      </c>
      <c r="F54" s="35" t="s">
        <v>132</v>
      </c>
      <c r="G54" s="39">
        <v>2503</v>
      </c>
      <c r="H54" s="39">
        <v>2503</v>
      </c>
      <c r="I54" s="49"/>
      <c r="J54" s="33" t="s">
        <v>200</v>
      </c>
      <c r="K54" s="27" t="s">
        <v>278</v>
      </c>
      <c r="L54" s="47" t="s">
        <v>35</v>
      </c>
    </row>
    <row r="55" spans="1:12" s="30" customFormat="1" ht="122.25" customHeight="1">
      <c r="A55" s="38">
        <v>8</v>
      </c>
      <c r="B55" s="27" t="s">
        <v>158</v>
      </c>
      <c r="C55" s="24" t="s">
        <v>19</v>
      </c>
      <c r="D55" s="35" t="s">
        <v>146</v>
      </c>
      <c r="E55" s="47" t="s">
        <v>21</v>
      </c>
      <c r="F55" s="42" t="s">
        <v>130</v>
      </c>
      <c r="G55" s="36">
        <v>3480</v>
      </c>
      <c r="H55" s="36">
        <v>3480</v>
      </c>
      <c r="I55" s="49"/>
      <c r="J55" s="33" t="s">
        <v>199</v>
      </c>
      <c r="K55" s="37" t="s">
        <v>161</v>
      </c>
      <c r="L55" s="47" t="s">
        <v>272</v>
      </c>
    </row>
    <row r="56" spans="1:12" s="30" customFormat="1" ht="104.25" customHeight="1">
      <c r="A56" s="38">
        <v>9</v>
      </c>
      <c r="B56" s="27" t="s">
        <v>284</v>
      </c>
      <c r="C56" s="24" t="s">
        <v>19</v>
      </c>
      <c r="D56" s="35" t="s">
        <v>146</v>
      </c>
      <c r="E56" s="47" t="s">
        <v>21</v>
      </c>
      <c r="F56" s="42" t="s">
        <v>130</v>
      </c>
      <c r="G56" s="36">
        <v>1775</v>
      </c>
      <c r="H56" s="36">
        <v>1775</v>
      </c>
      <c r="I56" s="49"/>
      <c r="J56" s="33" t="s">
        <v>199</v>
      </c>
      <c r="K56" s="37" t="s">
        <v>285</v>
      </c>
      <c r="L56" s="47" t="s">
        <v>272</v>
      </c>
    </row>
    <row r="57" spans="1:12" ht="41.25" customHeight="1">
      <c r="A57" s="12" t="s">
        <v>36</v>
      </c>
      <c r="B57" s="13" t="s">
        <v>43</v>
      </c>
      <c r="C57" s="13" t="s">
        <v>11</v>
      </c>
      <c r="D57" s="23"/>
      <c r="E57" s="12"/>
      <c r="F57" s="12"/>
      <c r="G57" s="14">
        <f>SUM(G58:G59)</f>
        <v>4710</v>
      </c>
      <c r="H57" s="14">
        <f>SUM(H58:H59)</f>
        <v>4710</v>
      </c>
      <c r="I57" s="14"/>
      <c r="J57" s="13"/>
      <c r="K57" s="13"/>
      <c r="L57" s="12"/>
    </row>
    <row r="58" spans="1:12" s="52" customFormat="1" ht="82.5" customHeight="1">
      <c r="A58" s="38">
        <v>10</v>
      </c>
      <c r="B58" s="33" t="s">
        <v>169</v>
      </c>
      <c r="C58" s="41" t="s">
        <v>166</v>
      </c>
      <c r="D58" s="42" t="s">
        <v>162</v>
      </c>
      <c r="E58" s="42" t="s">
        <v>47</v>
      </c>
      <c r="F58" s="35" t="s">
        <v>132</v>
      </c>
      <c r="G58" s="36">
        <v>1260</v>
      </c>
      <c r="H58" s="36">
        <v>1260</v>
      </c>
      <c r="I58" s="60"/>
      <c r="J58" s="33" t="s">
        <v>200</v>
      </c>
      <c r="K58" s="27" t="s">
        <v>163</v>
      </c>
      <c r="L58" s="47" t="s">
        <v>164</v>
      </c>
    </row>
    <row r="59" spans="1:12" ht="92.25" customHeight="1">
      <c r="A59" s="38">
        <v>11</v>
      </c>
      <c r="B59" s="53" t="s">
        <v>165</v>
      </c>
      <c r="C59" s="41" t="s">
        <v>166</v>
      </c>
      <c r="D59" s="42" t="s">
        <v>167</v>
      </c>
      <c r="E59" s="42" t="s">
        <v>47</v>
      </c>
      <c r="F59" s="42" t="s">
        <v>128</v>
      </c>
      <c r="G59" s="36">
        <v>3450</v>
      </c>
      <c r="H59" s="36">
        <v>3450</v>
      </c>
      <c r="I59" s="59"/>
      <c r="J59" s="33" t="s">
        <v>200</v>
      </c>
      <c r="K59" s="27" t="s">
        <v>168</v>
      </c>
      <c r="L59" s="47" t="s">
        <v>164</v>
      </c>
    </row>
    <row r="60" spans="1:12" ht="39.75" customHeight="1">
      <c r="A60" s="12" t="s">
        <v>42</v>
      </c>
      <c r="B60" s="13" t="s">
        <v>50</v>
      </c>
      <c r="C60" s="13" t="s">
        <v>11</v>
      </c>
      <c r="D60" s="23"/>
      <c r="E60" s="12"/>
      <c r="F60" s="12"/>
      <c r="G60" s="14">
        <f>SUM(G61:G64)</f>
        <v>198853</v>
      </c>
      <c r="H60" s="14">
        <f>SUM(H61:H64)</f>
        <v>131987.3</v>
      </c>
      <c r="I60" s="14"/>
      <c r="J60" s="13"/>
      <c r="K60" s="13"/>
      <c r="L60" s="12"/>
    </row>
    <row r="61" spans="1:12" ht="152.25" customHeight="1">
      <c r="A61" s="38">
        <v>12</v>
      </c>
      <c r="B61" s="27" t="s">
        <v>178</v>
      </c>
      <c r="C61" s="27" t="s">
        <v>177</v>
      </c>
      <c r="D61" s="35" t="s">
        <v>176</v>
      </c>
      <c r="E61" s="35" t="s">
        <v>51</v>
      </c>
      <c r="F61" s="42" t="s">
        <v>130</v>
      </c>
      <c r="G61" s="36">
        <v>126482</v>
      </c>
      <c r="H61" s="36">
        <v>126482</v>
      </c>
      <c r="I61" s="49"/>
      <c r="J61" s="33" t="s">
        <v>199</v>
      </c>
      <c r="K61" s="37" t="s">
        <v>289</v>
      </c>
      <c r="L61" s="38" t="s">
        <v>58</v>
      </c>
    </row>
    <row r="62" spans="1:12" ht="118.5" customHeight="1">
      <c r="A62" s="38">
        <v>13</v>
      </c>
      <c r="B62" s="27" t="s">
        <v>175</v>
      </c>
      <c r="C62" s="27" t="s">
        <v>174</v>
      </c>
      <c r="D62" s="35" t="s">
        <v>173</v>
      </c>
      <c r="E62" s="35" t="s">
        <v>51</v>
      </c>
      <c r="F62" s="42" t="s">
        <v>128</v>
      </c>
      <c r="G62" s="54">
        <v>16254.2</v>
      </c>
      <c r="H62" s="54">
        <v>3000</v>
      </c>
      <c r="I62" s="49"/>
      <c r="J62" s="33" t="s">
        <v>200</v>
      </c>
      <c r="K62" s="37" t="s">
        <v>290</v>
      </c>
      <c r="L62" s="38" t="s">
        <v>35</v>
      </c>
    </row>
    <row r="63" spans="1:12" ht="135" customHeight="1">
      <c r="A63" s="38">
        <v>14</v>
      </c>
      <c r="B63" s="27" t="s">
        <v>172</v>
      </c>
      <c r="C63" s="27" t="s">
        <v>53</v>
      </c>
      <c r="D63" s="35" t="s">
        <v>171</v>
      </c>
      <c r="E63" s="35" t="s">
        <v>51</v>
      </c>
      <c r="F63" s="38" t="s">
        <v>179</v>
      </c>
      <c r="G63" s="36">
        <v>46140</v>
      </c>
      <c r="H63" s="36">
        <v>2155.3</v>
      </c>
      <c r="I63" s="49"/>
      <c r="J63" s="33" t="s">
        <v>201</v>
      </c>
      <c r="K63" s="37" t="s">
        <v>291</v>
      </c>
      <c r="L63" s="38" t="s">
        <v>35</v>
      </c>
    </row>
    <row r="64" spans="1:12" ht="66" customHeight="1">
      <c r="A64" s="38">
        <v>15</v>
      </c>
      <c r="B64" s="27" t="s">
        <v>170</v>
      </c>
      <c r="C64" s="27" t="s">
        <v>33</v>
      </c>
      <c r="D64" s="35" t="s">
        <v>51</v>
      </c>
      <c r="E64" s="35" t="s">
        <v>51</v>
      </c>
      <c r="F64" s="35" t="s">
        <v>267</v>
      </c>
      <c r="G64" s="36">
        <v>9976.8</v>
      </c>
      <c r="H64" s="36">
        <v>350</v>
      </c>
      <c r="I64" s="49"/>
      <c r="J64" s="33" t="s">
        <v>202</v>
      </c>
      <c r="K64" s="27" t="s">
        <v>180</v>
      </c>
      <c r="L64" s="47" t="s">
        <v>23</v>
      </c>
    </row>
    <row r="65" spans="1:12" ht="39" customHeight="1">
      <c r="A65" s="12" t="s">
        <v>49</v>
      </c>
      <c r="B65" s="13" t="s">
        <v>61</v>
      </c>
      <c r="C65" s="13" t="s">
        <v>11</v>
      </c>
      <c r="D65" s="23"/>
      <c r="E65" s="12"/>
      <c r="F65" s="12"/>
      <c r="G65" s="14">
        <f>G66</f>
        <v>21135</v>
      </c>
      <c r="H65" s="14">
        <f>H66</f>
        <v>21135</v>
      </c>
      <c r="I65" s="14"/>
      <c r="J65" s="13"/>
      <c r="K65" s="13"/>
      <c r="L65" s="12"/>
    </row>
    <row r="66" spans="1:12" ht="86.25" customHeight="1">
      <c r="A66" s="38">
        <v>16</v>
      </c>
      <c r="B66" s="27" t="s">
        <v>182</v>
      </c>
      <c r="C66" s="27" t="s">
        <v>33</v>
      </c>
      <c r="D66" s="25" t="s">
        <v>181</v>
      </c>
      <c r="E66" s="35" t="s">
        <v>67</v>
      </c>
      <c r="F66" s="35" t="s">
        <v>184</v>
      </c>
      <c r="G66" s="32">
        <v>21135</v>
      </c>
      <c r="H66" s="32">
        <v>21135</v>
      </c>
      <c r="I66" s="49"/>
      <c r="J66" s="33" t="s">
        <v>202</v>
      </c>
      <c r="K66" s="27" t="s">
        <v>183</v>
      </c>
      <c r="L66" s="47" t="s">
        <v>35</v>
      </c>
    </row>
    <row r="67" spans="1:12" ht="48" customHeight="1">
      <c r="A67" s="12" t="s">
        <v>60</v>
      </c>
      <c r="B67" s="13" t="s">
        <v>76</v>
      </c>
      <c r="C67" s="13" t="s">
        <v>11</v>
      </c>
      <c r="D67" s="23"/>
      <c r="E67" s="12"/>
      <c r="F67" s="12"/>
      <c r="G67" s="14">
        <f>SUM(G68:G69)</f>
        <v>13404</v>
      </c>
      <c r="H67" s="14">
        <f>SUM(H68:H69)</f>
        <v>8758</v>
      </c>
      <c r="I67" s="14"/>
      <c r="J67" s="13" t="s">
        <v>11</v>
      </c>
      <c r="K67" s="13"/>
      <c r="L67" s="12"/>
    </row>
    <row r="68" spans="1:12" ht="244.5" customHeight="1">
      <c r="A68" s="38">
        <v>17</v>
      </c>
      <c r="B68" s="24" t="s">
        <v>188</v>
      </c>
      <c r="C68" s="27" t="s">
        <v>45</v>
      </c>
      <c r="D68" s="35" t="s">
        <v>187</v>
      </c>
      <c r="E68" s="35" t="s">
        <v>81</v>
      </c>
      <c r="F68" s="35" t="s">
        <v>136</v>
      </c>
      <c r="G68" s="39">
        <v>4776</v>
      </c>
      <c r="H68" s="39">
        <v>4776</v>
      </c>
      <c r="I68" s="49"/>
      <c r="J68" s="33" t="s">
        <v>199</v>
      </c>
      <c r="K68" s="55" t="s">
        <v>292</v>
      </c>
      <c r="L68" s="47" t="s">
        <v>48</v>
      </c>
    </row>
    <row r="69" spans="1:12" ht="224.25" customHeight="1">
      <c r="A69" s="38">
        <v>18</v>
      </c>
      <c r="B69" s="27" t="s">
        <v>186</v>
      </c>
      <c r="C69" s="27" t="s">
        <v>79</v>
      </c>
      <c r="D69" s="38" t="s">
        <v>185</v>
      </c>
      <c r="E69" s="35" t="s">
        <v>81</v>
      </c>
      <c r="F69" s="42" t="s">
        <v>128</v>
      </c>
      <c r="G69" s="39">
        <v>8628</v>
      </c>
      <c r="H69" s="39">
        <v>3982</v>
      </c>
      <c r="I69" s="49"/>
      <c r="J69" s="33" t="s">
        <v>200</v>
      </c>
      <c r="K69" s="37" t="s">
        <v>190</v>
      </c>
      <c r="L69" s="47" t="s">
        <v>23</v>
      </c>
    </row>
    <row r="70" spans="1:12" ht="41.25" customHeight="1">
      <c r="A70" s="12" t="s">
        <v>77</v>
      </c>
      <c r="B70" s="13" t="s">
        <v>91</v>
      </c>
      <c r="C70" s="13" t="s">
        <v>11</v>
      </c>
      <c r="D70" s="23"/>
      <c r="E70" s="12"/>
      <c r="F70" s="12"/>
      <c r="G70" s="14">
        <f>SUM(G71:G72)</f>
        <v>463704</v>
      </c>
      <c r="H70" s="14">
        <f>SUM(H71:H72)</f>
        <v>463704</v>
      </c>
      <c r="I70" s="14"/>
      <c r="J70" s="13"/>
      <c r="K70" s="13"/>
      <c r="L70" s="12"/>
    </row>
    <row r="71" spans="1:12" ht="112.5" customHeight="1">
      <c r="A71" s="38">
        <v>19</v>
      </c>
      <c r="B71" s="41" t="s">
        <v>192</v>
      </c>
      <c r="C71" s="41" t="s">
        <v>93</v>
      </c>
      <c r="D71" s="42" t="s">
        <v>92</v>
      </c>
      <c r="E71" s="34" t="s">
        <v>94</v>
      </c>
      <c r="F71" s="42" t="s">
        <v>130</v>
      </c>
      <c r="G71" s="56">
        <f>4504</f>
        <v>4504</v>
      </c>
      <c r="H71" s="56">
        <f>4504</f>
        <v>4504</v>
      </c>
      <c r="I71" s="57"/>
      <c r="J71" s="33" t="s">
        <v>199</v>
      </c>
      <c r="K71" s="33" t="s">
        <v>194</v>
      </c>
      <c r="L71" s="34" t="s">
        <v>4</v>
      </c>
    </row>
    <row r="72" spans="1:12" ht="186" customHeight="1">
      <c r="A72" s="38">
        <v>20</v>
      </c>
      <c r="B72" s="41" t="s">
        <v>195</v>
      </c>
      <c r="C72" s="41" t="s">
        <v>93</v>
      </c>
      <c r="D72" s="42" t="s">
        <v>191</v>
      </c>
      <c r="E72" s="34" t="s">
        <v>94</v>
      </c>
      <c r="F72" s="42" t="s">
        <v>196</v>
      </c>
      <c r="G72" s="56">
        <f>45.92*10000</f>
        <v>459200</v>
      </c>
      <c r="H72" s="56">
        <f>G72</f>
        <v>459200</v>
      </c>
      <c r="I72" s="57"/>
      <c r="J72" s="33" t="s">
        <v>201</v>
      </c>
      <c r="K72" s="51" t="s">
        <v>193</v>
      </c>
      <c r="L72" s="34" t="s">
        <v>35</v>
      </c>
    </row>
    <row r="73" spans="1:12" ht="45" customHeight="1">
      <c r="A73" s="19" t="s">
        <v>197</v>
      </c>
      <c r="B73" s="71" t="s">
        <v>198</v>
      </c>
      <c r="C73" s="71"/>
      <c r="D73" s="71"/>
      <c r="E73" s="71"/>
      <c r="F73" s="71"/>
      <c r="G73" s="20">
        <f>G74+G77+G79+G82+G86+G90+G95</f>
        <v>716070.8</v>
      </c>
      <c r="H73" s="20"/>
      <c r="I73" s="20">
        <f>I74+I77+I79+I82+I86+I90+I95</f>
        <v>578060.8</v>
      </c>
      <c r="J73" s="20"/>
      <c r="K73" s="20"/>
      <c r="L73" s="20"/>
    </row>
    <row r="74" spans="1:12" ht="40.5" customHeight="1">
      <c r="A74" s="12" t="s">
        <v>0</v>
      </c>
      <c r="B74" s="13" t="s">
        <v>10</v>
      </c>
      <c r="C74" s="46"/>
      <c r="D74" s="48"/>
      <c r="E74" s="38"/>
      <c r="F74" s="38"/>
      <c r="G74" s="14">
        <f>SUM(G75:G76)</f>
        <v>62295</v>
      </c>
      <c r="H74" s="14"/>
      <c r="I74" s="14">
        <f>SUM(I75:I76)</f>
        <v>62295</v>
      </c>
      <c r="J74" s="46"/>
      <c r="K74" s="46"/>
      <c r="L74" s="38"/>
    </row>
    <row r="75" spans="1:12" ht="108" customHeight="1">
      <c r="A75" s="38">
        <v>1</v>
      </c>
      <c r="B75" s="24" t="s">
        <v>206</v>
      </c>
      <c r="C75" s="24" t="s">
        <v>205</v>
      </c>
      <c r="D75" s="25" t="s">
        <v>18</v>
      </c>
      <c r="E75" s="38" t="s">
        <v>21</v>
      </c>
      <c r="F75" s="38" t="s">
        <v>179</v>
      </c>
      <c r="G75" s="36">
        <v>55295</v>
      </c>
      <c r="H75" s="36"/>
      <c r="I75" s="36">
        <v>55295</v>
      </c>
      <c r="J75" s="46" t="s">
        <v>214</v>
      </c>
      <c r="K75" s="27" t="s">
        <v>207</v>
      </c>
      <c r="L75" s="38" t="s">
        <v>48</v>
      </c>
    </row>
    <row r="76" spans="1:12" ht="108" customHeight="1">
      <c r="A76" s="38">
        <v>2</v>
      </c>
      <c r="B76" s="24" t="s">
        <v>204</v>
      </c>
      <c r="C76" s="24" t="s">
        <v>203</v>
      </c>
      <c r="D76" s="25" t="s">
        <v>150</v>
      </c>
      <c r="E76" s="38" t="s">
        <v>21</v>
      </c>
      <c r="F76" s="35" t="s">
        <v>212</v>
      </c>
      <c r="G76" s="36">
        <v>7000</v>
      </c>
      <c r="H76" s="36"/>
      <c r="I76" s="36">
        <v>7000</v>
      </c>
      <c r="J76" s="46" t="s">
        <v>214</v>
      </c>
      <c r="K76" s="27" t="s">
        <v>208</v>
      </c>
      <c r="L76" s="38" t="s">
        <v>48</v>
      </c>
    </row>
    <row r="77" spans="1:12" ht="36.75" customHeight="1">
      <c r="A77" s="12" t="s">
        <v>36</v>
      </c>
      <c r="B77" s="13" t="s">
        <v>37</v>
      </c>
      <c r="C77" s="46"/>
      <c r="D77" s="48"/>
      <c r="E77" s="38"/>
      <c r="F77" s="38"/>
      <c r="G77" s="14">
        <f>G78</f>
        <v>14130</v>
      </c>
      <c r="H77" s="14"/>
      <c r="I77" s="14">
        <f>I78</f>
        <v>14130</v>
      </c>
      <c r="J77" s="46"/>
      <c r="K77" s="46"/>
      <c r="L77" s="38"/>
    </row>
    <row r="78" spans="1:12" ht="105" customHeight="1">
      <c r="A78" s="38">
        <v>3</v>
      </c>
      <c r="B78" s="40" t="s">
        <v>211</v>
      </c>
      <c r="C78" s="41" t="s">
        <v>210</v>
      </c>
      <c r="D78" s="42" t="s">
        <v>209</v>
      </c>
      <c r="E78" s="38" t="s">
        <v>41</v>
      </c>
      <c r="F78" s="38" t="s">
        <v>179</v>
      </c>
      <c r="G78" s="61">
        <v>14130</v>
      </c>
      <c r="H78" s="61"/>
      <c r="I78" s="61">
        <v>14130</v>
      </c>
      <c r="J78" s="46" t="s">
        <v>214</v>
      </c>
      <c r="K78" s="37" t="s">
        <v>213</v>
      </c>
      <c r="L78" s="38" t="s">
        <v>48</v>
      </c>
    </row>
    <row r="79" spans="1:12" ht="40.5" customHeight="1">
      <c r="A79" s="12" t="s">
        <v>42</v>
      </c>
      <c r="B79" s="13" t="s">
        <v>43</v>
      </c>
      <c r="C79" s="46"/>
      <c r="D79" s="48"/>
      <c r="E79" s="38"/>
      <c r="F79" s="38"/>
      <c r="G79" s="14">
        <f>G80+G81</f>
        <v>5124.8</v>
      </c>
      <c r="H79" s="14"/>
      <c r="I79" s="14">
        <f>I80+I81</f>
        <v>5124.8</v>
      </c>
      <c r="J79" s="46"/>
      <c r="K79" s="46"/>
      <c r="L79" s="38"/>
    </row>
    <row r="80" spans="1:12" ht="87" customHeight="1">
      <c r="A80" s="38">
        <v>4</v>
      </c>
      <c r="B80" s="41" t="s">
        <v>218</v>
      </c>
      <c r="C80" s="41" t="s">
        <v>216</v>
      </c>
      <c r="D80" s="42" t="s">
        <v>215</v>
      </c>
      <c r="E80" s="38" t="s">
        <v>47</v>
      </c>
      <c r="F80" s="35" t="s">
        <v>219</v>
      </c>
      <c r="G80" s="62">
        <v>300</v>
      </c>
      <c r="H80" s="63"/>
      <c r="I80" s="62">
        <v>300</v>
      </c>
      <c r="J80" s="46" t="s">
        <v>214</v>
      </c>
      <c r="K80" s="37" t="s">
        <v>220</v>
      </c>
      <c r="L80" s="38" t="s">
        <v>48</v>
      </c>
    </row>
    <row r="81" spans="1:12" ht="138.75" customHeight="1">
      <c r="A81" s="38">
        <v>5</v>
      </c>
      <c r="B81" s="41" t="s">
        <v>217</v>
      </c>
      <c r="C81" s="41" t="s">
        <v>216</v>
      </c>
      <c r="D81" s="42" t="s">
        <v>215</v>
      </c>
      <c r="E81" s="38" t="s">
        <v>47</v>
      </c>
      <c r="F81" s="35" t="s">
        <v>179</v>
      </c>
      <c r="G81" s="62">
        <v>4824.8</v>
      </c>
      <c r="H81" s="63"/>
      <c r="I81" s="62">
        <v>4824.8</v>
      </c>
      <c r="J81" s="46" t="s">
        <v>214</v>
      </c>
      <c r="K81" s="37" t="s">
        <v>296</v>
      </c>
      <c r="L81" s="38" t="s">
        <v>48</v>
      </c>
    </row>
    <row r="82" spans="1:12" ht="46.5" customHeight="1">
      <c r="A82" s="12" t="s">
        <v>49</v>
      </c>
      <c r="B82" s="13" t="s">
        <v>61</v>
      </c>
      <c r="C82" s="46"/>
      <c r="D82" s="48"/>
      <c r="E82" s="38"/>
      <c r="F82" s="38"/>
      <c r="G82" s="14">
        <f>SUM(G83:G85)</f>
        <v>194024</v>
      </c>
      <c r="H82" s="14"/>
      <c r="I82" s="14">
        <f>SUM(I83:I85)</f>
        <v>190373</v>
      </c>
      <c r="J82" s="46"/>
      <c r="K82" s="46"/>
      <c r="L82" s="38"/>
    </row>
    <row r="83" spans="1:12" ht="144.75" customHeight="1">
      <c r="A83" s="38">
        <v>6</v>
      </c>
      <c r="B83" s="24" t="s">
        <v>228</v>
      </c>
      <c r="C83" s="24" t="s">
        <v>227</v>
      </c>
      <c r="D83" s="25" t="s">
        <v>226</v>
      </c>
      <c r="E83" s="38" t="s">
        <v>67</v>
      </c>
      <c r="F83" s="35" t="s">
        <v>212</v>
      </c>
      <c r="G83" s="64">
        <v>90000</v>
      </c>
      <c r="H83" s="49"/>
      <c r="I83" s="64">
        <v>89429</v>
      </c>
      <c r="J83" s="46" t="s">
        <v>214</v>
      </c>
      <c r="K83" s="55" t="s">
        <v>229</v>
      </c>
      <c r="L83" s="38" t="s">
        <v>48</v>
      </c>
    </row>
    <row r="84" spans="1:12" ht="159" customHeight="1">
      <c r="A84" s="38">
        <v>7</v>
      </c>
      <c r="B84" s="24" t="s">
        <v>225</v>
      </c>
      <c r="C84" s="24" t="s">
        <v>224</v>
      </c>
      <c r="D84" s="25" t="s">
        <v>221</v>
      </c>
      <c r="E84" s="38" t="s">
        <v>67</v>
      </c>
      <c r="F84" s="35" t="s">
        <v>212</v>
      </c>
      <c r="G84" s="64">
        <v>98000</v>
      </c>
      <c r="H84" s="46"/>
      <c r="I84" s="64">
        <v>98000</v>
      </c>
      <c r="J84" s="46" t="s">
        <v>214</v>
      </c>
      <c r="K84" s="37" t="s">
        <v>262</v>
      </c>
      <c r="L84" s="38" t="s">
        <v>48</v>
      </c>
    </row>
    <row r="85" spans="1:12" ht="154.5" customHeight="1">
      <c r="A85" s="38">
        <v>8</v>
      </c>
      <c r="B85" s="24" t="s">
        <v>223</v>
      </c>
      <c r="C85" s="24" t="s">
        <v>222</v>
      </c>
      <c r="D85" s="25" t="s">
        <v>221</v>
      </c>
      <c r="E85" s="38" t="s">
        <v>67</v>
      </c>
      <c r="F85" s="35" t="s">
        <v>212</v>
      </c>
      <c r="G85" s="64">
        <v>6024</v>
      </c>
      <c r="H85" s="46"/>
      <c r="I85" s="64">
        <v>2944</v>
      </c>
      <c r="J85" s="46" t="s">
        <v>214</v>
      </c>
      <c r="K85" s="37" t="s">
        <v>263</v>
      </c>
      <c r="L85" s="38" t="s">
        <v>48</v>
      </c>
    </row>
    <row r="86" spans="1:12" ht="42" customHeight="1">
      <c r="A86" s="12" t="s">
        <v>60</v>
      </c>
      <c r="B86" s="13" t="s">
        <v>76</v>
      </c>
      <c r="C86" s="46"/>
      <c r="D86" s="48"/>
      <c r="E86" s="38"/>
      <c r="F86" s="38"/>
      <c r="G86" s="14">
        <f>SUM(G87:G89)</f>
        <v>58205</v>
      </c>
      <c r="H86" s="14"/>
      <c r="I86" s="14">
        <f>SUM(I87:I89)</f>
        <v>54212</v>
      </c>
      <c r="J86" s="46"/>
      <c r="K86" s="46"/>
      <c r="L86" s="38"/>
    </row>
    <row r="87" spans="1:12" ht="134.25" customHeight="1">
      <c r="A87" s="38">
        <v>9</v>
      </c>
      <c r="B87" s="27" t="s">
        <v>235</v>
      </c>
      <c r="C87" s="27" t="s">
        <v>234</v>
      </c>
      <c r="D87" s="38" t="s">
        <v>237</v>
      </c>
      <c r="E87" s="38" t="s">
        <v>81</v>
      </c>
      <c r="F87" s="35" t="s">
        <v>212</v>
      </c>
      <c r="G87" s="65">
        <v>2930</v>
      </c>
      <c r="H87" s="65"/>
      <c r="I87" s="65">
        <v>2930</v>
      </c>
      <c r="J87" s="46" t="s">
        <v>214</v>
      </c>
      <c r="K87" s="37" t="s">
        <v>264</v>
      </c>
      <c r="L87" s="38" t="s">
        <v>48</v>
      </c>
    </row>
    <row r="88" spans="1:12" ht="135" customHeight="1">
      <c r="A88" s="38">
        <v>10</v>
      </c>
      <c r="B88" s="27" t="s">
        <v>233</v>
      </c>
      <c r="C88" s="27" t="s">
        <v>232</v>
      </c>
      <c r="D88" s="38" t="s">
        <v>237</v>
      </c>
      <c r="E88" s="38" t="s">
        <v>81</v>
      </c>
      <c r="F88" s="35" t="s">
        <v>212</v>
      </c>
      <c r="G88" s="65">
        <v>7163</v>
      </c>
      <c r="H88" s="65"/>
      <c r="I88" s="65">
        <v>3170</v>
      </c>
      <c r="J88" s="46" t="s">
        <v>214</v>
      </c>
      <c r="K88" s="37" t="s">
        <v>265</v>
      </c>
      <c r="L88" s="38" t="s">
        <v>48</v>
      </c>
    </row>
    <row r="89" spans="1:12" ht="102" customHeight="1">
      <c r="A89" s="38">
        <v>11</v>
      </c>
      <c r="B89" s="27" t="s">
        <v>231</v>
      </c>
      <c r="C89" s="27" t="s">
        <v>230</v>
      </c>
      <c r="D89" s="38" t="s">
        <v>236</v>
      </c>
      <c r="E89" s="38" t="s">
        <v>81</v>
      </c>
      <c r="F89" s="35" t="s">
        <v>212</v>
      </c>
      <c r="G89" s="65">
        <v>48112</v>
      </c>
      <c r="H89" s="65"/>
      <c r="I89" s="65">
        <v>48112</v>
      </c>
      <c r="J89" s="46" t="s">
        <v>214</v>
      </c>
      <c r="K89" s="37" t="s">
        <v>238</v>
      </c>
      <c r="L89" s="38" t="s">
        <v>48</v>
      </c>
    </row>
    <row r="90" spans="1:12" ht="40.5" customHeight="1">
      <c r="A90" s="12" t="s">
        <v>77</v>
      </c>
      <c r="B90" s="13" t="s">
        <v>105</v>
      </c>
      <c r="C90" s="46"/>
      <c r="D90" s="48"/>
      <c r="E90" s="38"/>
      <c r="F90" s="38"/>
      <c r="G90" s="14">
        <f>SUM(G91:G94)</f>
        <v>236785</v>
      </c>
      <c r="H90" s="14"/>
      <c r="I90" s="14">
        <f>SUM(I91:I94)</f>
        <v>174892</v>
      </c>
      <c r="J90" s="46"/>
      <c r="K90" s="46"/>
      <c r="L90" s="38"/>
    </row>
    <row r="91" spans="1:12" ht="100.5" customHeight="1">
      <c r="A91" s="38">
        <v>12</v>
      </c>
      <c r="B91" s="24" t="s">
        <v>246</v>
      </c>
      <c r="C91" s="24" t="s">
        <v>244</v>
      </c>
      <c r="D91" s="25" t="s">
        <v>114</v>
      </c>
      <c r="E91" s="38" t="s">
        <v>110</v>
      </c>
      <c r="F91" s="35" t="s">
        <v>212</v>
      </c>
      <c r="G91" s="64">
        <v>107751</v>
      </c>
      <c r="H91" s="64"/>
      <c r="I91" s="64">
        <v>96681</v>
      </c>
      <c r="J91" s="46" t="s">
        <v>214</v>
      </c>
      <c r="K91" s="27" t="s">
        <v>249</v>
      </c>
      <c r="L91" s="38" t="s">
        <v>48</v>
      </c>
    </row>
    <row r="92" spans="1:12" ht="100.5" customHeight="1">
      <c r="A92" s="38">
        <v>13</v>
      </c>
      <c r="B92" s="24" t="s">
        <v>245</v>
      </c>
      <c r="C92" s="24" t="s">
        <v>244</v>
      </c>
      <c r="D92" s="25" t="s">
        <v>114</v>
      </c>
      <c r="E92" s="38" t="s">
        <v>110</v>
      </c>
      <c r="F92" s="35" t="s">
        <v>212</v>
      </c>
      <c r="G92" s="64">
        <v>118005</v>
      </c>
      <c r="H92" s="64"/>
      <c r="I92" s="64">
        <v>67408</v>
      </c>
      <c r="J92" s="46" t="s">
        <v>214</v>
      </c>
      <c r="K92" s="27" t="s">
        <v>248</v>
      </c>
      <c r="L92" s="38" t="s">
        <v>48</v>
      </c>
    </row>
    <row r="93" spans="1:12" ht="144" customHeight="1">
      <c r="A93" s="38">
        <v>14</v>
      </c>
      <c r="B93" s="24" t="s">
        <v>243</v>
      </c>
      <c r="C93" s="24" t="s">
        <v>242</v>
      </c>
      <c r="D93" s="25" t="s">
        <v>241</v>
      </c>
      <c r="E93" s="38" t="s">
        <v>110</v>
      </c>
      <c r="F93" s="35" t="s">
        <v>212</v>
      </c>
      <c r="G93" s="64">
        <v>9999</v>
      </c>
      <c r="H93" s="66" t="s">
        <v>11</v>
      </c>
      <c r="I93" s="64">
        <v>9773</v>
      </c>
      <c r="J93" s="46" t="s">
        <v>214</v>
      </c>
      <c r="K93" s="37" t="s">
        <v>293</v>
      </c>
      <c r="L93" s="38" t="s">
        <v>48</v>
      </c>
    </row>
    <row r="94" spans="1:12" ht="120" customHeight="1">
      <c r="A94" s="38">
        <v>15</v>
      </c>
      <c r="B94" s="24" t="s">
        <v>240</v>
      </c>
      <c r="C94" s="24" t="s">
        <v>239</v>
      </c>
      <c r="D94" s="25" t="s">
        <v>112</v>
      </c>
      <c r="E94" s="38" t="s">
        <v>110</v>
      </c>
      <c r="F94" s="35" t="s">
        <v>250</v>
      </c>
      <c r="G94" s="64">
        <v>1030</v>
      </c>
      <c r="H94" s="64"/>
      <c r="I94" s="64">
        <v>1030</v>
      </c>
      <c r="J94" s="46" t="s">
        <v>214</v>
      </c>
      <c r="K94" s="27" t="s">
        <v>247</v>
      </c>
      <c r="L94" s="38" t="s">
        <v>48</v>
      </c>
    </row>
    <row r="95" spans="1:12" ht="44.25" customHeight="1">
      <c r="A95" s="12" t="s">
        <v>90</v>
      </c>
      <c r="B95" s="13" t="s">
        <v>117</v>
      </c>
      <c r="C95" s="46"/>
      <c r="D95" s="48"/>
      <c r="E95" s="38"/>
      <c r="F95" s="38"/>
      <c r="G95" s="14">
        <f>SUM(G96:G98)</f>
        <v>145507</v>
      </c>
      <c r="H95" s="14"/>
      <c r="I95" s="14">
        <f>SUM(I96:I98)</f>
        <v>77034</v>
      </c>
      <c r="J95" s="46"/>
      <c r="K95" s="46"/>
      <c r="L95" s="38"/>
    </row>
    <row r="96" spans="1:12" ht="159" customHeight="1">
      <c r="A96" s="38">
        <v>16</v>
      </c>
      <c r="B96" s="27" t="s">
        <v>259</v>
      </c>
      <c r="C96" s="27" t="s">
        <v>258</v>
      </c>
      <c r="D96" s="35" t="s">
        <v>257</v>
      </c>
      <c r="E96" s="38" t="s">
        <v>119</v>
      </c>
      <c r="F96" s="35" t="s">
        <v>212</v>
      </c>
      <c r="G96" s="62">
        <v>102755</v>
      </c>
      <c r="H96" s="62"/>
      <c r="I96" s="62">
        <v>34282</v>
      </c>
      <c r="J96" s="46" t="s">
        <v>214</v>
      </c>
      <c r="K96" s="37" t="s">
        <v>266</v>
      </c>
      <c r="L96" s="38" t="s">
        <v>48</v>
      </c>
    </row>
    <row r="97" spans="1:12" ht="154.5" customHeight="1">
      <c r="A97" s="38">
        <v>17</v>
      </c>
      <c r="B97" s="27" t="s">
        <v>256</v>
      </c>
      <c r="C97" s="27" t="s">
        <v>255</v>
      </c>
      <c r="D97" s="35" t="s">
        <v>254</v>
      </c>
      <c r="E97" s="38" t="s">
        <v>119</v>
      </c>
      <c r="F97" s="35" t="s">
        <v>212</v>
      </c>
      <c r="G97" s="62">
        <v>2752</v>
      </c>
      <c r="H97" s="62"/>
      <c r="I97" s="62">
        <v>2752</v>
      </c>
      <c r="J97" s="46" t="s">
        <v>214</v>
      </c>
      <c r="K97" s="37" t="s">
        <v>295</v>
      </c>
      <c r="L97" s="38" t="s">
        <v>48</v>
      </c>
    </row>
    <row r="98" spans="1:12" ht="154.5" customHeight="1">
      <c r="A98" s="38">
        <v>18</v>
      </c>
      <c r="B98" s="27" t="s">
        <v>253</v>
      </c>
      <c r="C98" s="27" t="s">
        <v>252</v>
      </c>
      <c r="D98" s="35" t="s">
        <v>251</v>
      </c>
      <c r="E98" s="38" t="s">
        <v>119</v>
      </c>
      <c r="F98" s="35" t="s">
        <v>212</v>
      </c>
      <c r="G98" s="62">
        <v>40000</v>
      </c>
      <c r="H98" s="62"/>
      <c r="I98" s="62">
        <v>40000</v>
      </c>
      <c r="J98" s="46" t="s">
        <v>214</v>
      </c>
      <c r="K98" s="37" t="s">
        <v>294</v>
      </c>
      <c r="L98" s="38" t="s">
        <v>48</v>
      </c>
    </row>
    <row r="99" spans="1:12" ht="55.5" customHeight="1">
      <c r="A99" s="76" t="s">
        <v>297</v>
      </c>
      <c r="B99" s="76"/>
      <c r="C99" s="76"/>
      <c r="D99" s="67"/>
      <c r="E99" s="68"/>
      <c r="F99" s="68"/>
      <c r="G99" s="69">
        <f>G5+G46+G73</f>
        <v>2225170.8</v>
      </c>
      <c r="H99" s="69">
        <f>H5+H46+H73</f>
        <v>1114427.3</v>
      </c>
      <c r="I99" s="69">
        <f>I5+I46+I73</f>
        <v>1008528.8</v>
      </c>
      <c r="J99" s="70" t="s">
        <v>11</v>
      </c>
      <c r="K99" s="70"/>
      <c r="L99" s="68"/>
    </row>
    <row r="101" ht="18">
      <c r="H101" s="11" t="s">
        <v>11</v>
      </c>
    </row>
  </sheetData>
  <sheetProtection/>
  <autoFilter ref="D4:E99"/>
  <mergeCells count="18">
    <mergeCell ref="A99:C99"/>
    <mergeCell ref="A1:L1"/>
    <mergeCell ref="J3:J4"/>
    <mergeCell ref="K3:K4"/>
    <mergeCell ref="G3:G4"/>
    <mergeCell ref="D3:E3"/>
    <mergeCell ref="K26:K28"/>
    <mergeCell ref="L26:L28"/>
    <mergeCell ref="B46:F46"/>
    <mergeCell ref="B73:F73"/>
    <mergeCell ref="A3:A4"/>
    <mergeCell ref="B3:B4"/>
    <mergeCell ref="C3:C4"/>
    <mergeCell ref="I3:I4"/>
    <mergeCell ref="B5:F5"/>
    <mergeCell ref="H3:H4"/>
    <mergeCell ref="F3:F4"/>
    <mergeCell ref="L3:L4"/>
  </mergeCells>
  <printOptions/>
  <pageMargins left="0.1968503937007874" right="0.1968503937007874" top="0.1968503937007874" bottom="0.1968503937007874" header="0" footer="0"/>
  <pageSetup horizontalDpi="600" verticalDpi="600" orientation="landscape" paperSize="9" scale="50" r:id="rId1"/>
  <headerFooter alignWithMargins="0">
    <oddFooter>&amp;R&amp;20&amp;P</oddFooter>
  </headerFooter>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User</cp:lastModifiedBy>
  <cp:lastPrinted>2017-07-17T03:13:31Z</cp:lastPrinted>
  <dcterms:created xsi:type="dcterms:W3CDTF">2003-09-10T03:10:32Z</dcterms:created>
  <dcterms:modified xsi:type="dcterms:W3CDTF">2017-07-24T02:46:04Z</dcterms:modified>
  <cp:category/>
  <cp:version/>
  <cp:contentType/>
  <cp:contentStatus/>
</cp:coreProperties>
</file>